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hidePivotFieldList="1"/>
  <mc:AlternateContent xmlns:mc="http://schemas.openxmlformats.org/markup-compatibility/2006">
    <mc:Choice Requires="x15">
      <x15ac:absPath xmlns:x15ac="http://schemas.microsoft.com/office/spreadsheetml/2010/11/ac" url="S:\HINDMAN\FEDERAL\"/>
    </mc:Choice>
  </mc:AlternateContent>
  <workbookProtection workbookPassword="CDE4" lockStructure="1"/>
  <bookViews>
    <workbookView xWindow="0" yWindow="0" windowWidth="20490" windowHeight="8055" tabRatio="695"/>
  </bookViews>
  <sheets>
    <sheet name="Narrative" sheetId="25" r:id="rId1"/>
    <sheet name="Budget" sheetId="1" r:id="rId2"/>
    <sheet name="Transferability" sheetId="27" r:id="rId3"/>
    <sheet name="GEPA" sheetId="22" r:id="rId4"/>
    <sheet name="Private Schools" sheetId="21" r:id="rId5"/>
    <sheet name="Sheet1" sheetId="28" state="hidden" r:id="rId6"/>
    <sheet name="Eisenhower" sheetId="13" state="hidden" r:id="rId7"/>
    <sheet name="Prefills" sheetId="2" state="hidden" r:id="rId8"/>
  </sheets>
  <externalReferences>
    <externalReference r:id="rId9"/>
    <externalReference r:id="rId10"/>
    <externalReference r:id="rId11"/>
    <externalReference r:id="rId12"/>
    <externalReference r:id="rId13"/>
  </externalReferences>
  <definedNames>
    <definedName name="_xlnm._FilterDatabase" localSheetId="4" hidden="1">'Private Schools'!$W$38:$AA$40</definedName>
    <definedName name="Budget_Summary" localSheetId="0">Narrative!#REF!</definedName>
    <definedName name="Budget_Summary" localSheetId="2">'[1]Narrative &amp; Detail Budget'!#REF!</definedName>
    <definedName name="Budget_Summary">Budget!#REF!</definedName>
    <definedName name="DivisionName" localSheetId="4">[2]Prefills!$A$2:$A$147</definedName>
    <definedName name="DivisionName" localSheetId="2">[1]Prefills!$A$2:$A$148</definedName>
    <definedName name="DivisionName">Prefills!$A$2:$A$148</definedName>
    <definedName name="DivisionName2">Prefills!$A$2:$A$147</definedName>
    <definedName name="Drop_Down_List">Sheet1!$A$1:$A$4</definedName>
    <definedName name="Dropdown_Box">[3]Sheet1!$A$1:$A$3</definedName>
    <definedName name="Dropdown_Box2">Sheet1!$E$1</definedName>
    <definedName name="Eisenhower" localSheetId="4">[2]Eisenhower!$A$2:$C$137</definedName>
    <definedName name="Eisenhower">[4]Eisenhower!$A$2:$C$137</definedName>
    <definedName name="FundingSource" localSheetId="1">[5]Sheet2!$A$1:$A$2</definedName>
    <definedName name="FundingSources">Prefills!$U$6:$U$7</definedName>
    <definedName name="GradeSpan" localSheetId="0">Narrative!#REF!</definedName>
    <definedName name="GradeSpan" localSheetId="2">'[1]Narrative &amp; Detail Budget'!#REF!</definedName>
    <definedName name="GradeSpan">Budget!#REF!</definedName>
    <definedName name="IAPAl">Prefills!$I$3:$I$32</definedName>
    <definedName name="IAPAs">Prefills!$H$3:$H$32</definedName>
    <definedName name="IC">Prefills!$AE$167:$AG$174</definedName>
    <definedName name="id">Prefills!$AI$168:$AK$180</definedName>
    <definedName name="IIa">Prefills!$AM$288:$AO$421</definedName>
    <definedName name="IIIA">Prefills!$AU$216:$AW$292</definedName>
    <definedName name="Notification">Prefills!$T$15:$T$19</definedName>
    <definedName name="Notifications">Prefills!$T$14:$T$19</definedName>
    <definedName name="Page__1" localSheetId="0">Narrative!$A$1</definedName>
    <definedName name="Page__1">Budget!#REF!</definedName>
    <definedName name="Page__2" localSheetId="0">Narrative!$A$40</definedName>
    <definedName name="Page__2">Budget!#REF!</definedName>
    <definedName name="Page__3" localSheetId="0">Narrative!#REF!</definedName>
    <definedName name="Page__3" localSheetId="2">'[1]Narrative &amp; Detail Budget'!#REF!</definedName>
    <definedName name="Page__3">Budget!#REF!</definedName>
    <definedName name="Page__4" localSheetId="0">Narrative!#REF!</definedName>
    <definedName name="Page__4" localSheetId="2">'[1]Narrative &amp; Detail Budget'!#REF!</definedName>
    <definedName name="Page__4">Budget!#REF!</definedName>
    <definedName name="Page__5" localSheetId="0">Narrative!$A$92</definedName>
    <definedName name="Page__5">Budget!#REF!</definedName>
    <definedName name="Page__6" localSheetId="0">Narrative!#REF!</definedName>
    <definedName name="Page__6">Budget!#REF!</definedName>
    <definedName name="Page__7" localSheetId="0">Narrative!$A$131</definedName>
    <definedName name="Page__7">Budget!#REF!</definedName>
    <definedName name="Page__8" localSheetId="0">Narrative!$A$155</definedName>
    <definedName name="Page__8">Budget!#REF!</definedName>
    <definedName name="Page__9" localSheetId="0">Narrative!$A$171</definedName>
    <definedName name="Page__9">Budget!#REF!</definedName>
    <definedName name="Page_10" localSheetId="0">Narrative!$A$186</definedName>
    <definedName name="Page_10">Budget!#REF!</definedName>
    <definedName name="Page_11" localSheetId="0">Narrative!#REF!</definedName>
    <definedName name="Page_11">Budget!#REF!</definedName>
    <definedName name="Page_12" localSheetId="0">Narrative!#REF!</definedName>
    <definedName name="Page_12" localSheetId="2">'[1]Narrative &amp; Detail Budget'!#REF!</definedName>
    <definedName name="Page_12">Budget!#REF!</definedName>
    <definedName name="Page_13" localSheetId="0">Narrative!#REF!</definedName>
    <definedName name="Page_13" localSheetId="2">'[1]Narrative &amp; Detail Budget'!#REF!</definedName>
    <definedName name="Page_13">Budget!#REF!</definedName>
    <definedName name="Page_14" localSheetId="0">Narrative!#REF!</definedName>
    <definedName name="Page_14">Budget!$A$1</definedName>
    <definedName name="Page_15" localSheetId="0">Narrative!#REF!</definedName>
    <definedName name="Page_15" localSheetId="2">'[1]Narrative &amp; Detail Budget'!#REF!</definedName>
    <definedName name="Page_15">Budget!#REF!</definedName>
    <definedName name="Page_16" localSheetId="0">Narrative!#REF!</definedName>
    <definedName name="Page_16">Budget!$A$37</definedName>
    <definedName name="Page_17" localSheetId="0">Narrative!#REF!</definedName>
    <definedName name="Page_17">Budget!$A$67</definedName>
    <definedName name="Page_18" localSheetId="0">Narrative!#REF!</definedName>
    <definedName name="Page_18">Budget!#REF!</definedName>
    <definedName name="Page_19" localSheetId="0">Narrative!#REF!</definedName>
    <definedName name="Page_19">Budget!$A$165</definedName>
    <definedName name="Page_20" localSheetId="0">Narrative!#REF!</definedName>
    <definedName name="Page_20">Budget!$A$177</definedName>
    <definedName name="Page_21" localSheetId="0">Narrative!#REF!</definedName>
    <definedName name="Page_21">Budget!$A$248</definedName>
    <definedName name="Page_22" localSheetId="0">Narrative!#REF!</definedName>
    <definedName name="Page_22" localSheetId="2">'[1]Narrative &amp; Detail Budget'!#REF!</definedName>
    <definedName name="Page_22">Budget!#REF!</definedName>
    <definedName name="Page_23" localSheetId="0">Narrative!#REF!</definedName>
    <definedName name="Page_23" localSheetId="2">'[1]Narrative &amp; Detail Budget'!#REF!</definedName>
    <definedName name="Page_23">Budget!#REF!</definedName>
    <definedName name="Page_24" localSheetId="0">Narrative!#REF!</definedName>
    <definedName name="Page_24" localSheetId="2">'[1]Narrative &amp; Detail Budget'!#REF!</definedName>
    <definedName name="Page_24">Budget!#REF!</definedName>
    <definedName name="Page_25" localSheetId="0">Narrative!#REF!</definedName>
    <definedName name="Page_25" localSheetId="2">'[1]Narrative &amp; Detail Budget'!#REF!</definedName>
    <definedName name="Page_25">Budget!#REF!</definedName>
    <definedName name="Page_26" localSheetId="0">Narrative!#REF!</definedName>
    <definedName name="Page_26" localSheetId="2">'[1]Narrative &amp; Detail Budget'!#REF!</definedName>
    <definedName name="Page_26">Budget!#REF!</definedName>
    <definedName name="Page_27" localSheetId="0">Narrative!#REF!</definedName>
    <definedName name="Page_27" localSheetId="2">'[1]Narrative &amp; Detail Budget'!#REF!</definedName>
    <definedName name="Page_27">Budget!#REF!</definedName>
    <definedName name="Page_28" localSheetId="0">Narrative!#REF!</definedName>
    <definedName name="Page_28" localSheetId="2">'[1]Narrative &amp; Detail Budget'!#REF!</definedName>
    <definedName name="Page_28">Budget!#REF!</definedName>
    <definedName name="Page_29" localSheetId="0">Narrative!#REF!</definedName>
    <definedName name="Page_29" localSheetId="2">'[1]Narrative &amp; Detail Budget'!#REF!</definedName>
    <definedName name="Page_29">Budget!#REF!</definedName>
    <definedName name="Page_30" localSheetId="0">Narrative!#REF!</definedName>
    <definedName name="Page_30" localSheetId="2">'[1]Narrative &amp; Detail Budget'!#REF!</definedName>
    <definedName name="Page_30">Budget!#REF!</definedName>
    <definedName name="Page_31" localSheetId="0">Narrative!#REF!</definedName>
    <definedName name="Page_31" localSheetId="2">'[1]Narrative &amp; Detail Budget'!#REF!</definedName>
    <definedName name="Page_31">Budget!#REF!</definedName>
    <definedName name="Page_32" localSheetId="0">Narrative!#REF!</definedName>
    <definedName name="Page_32" localSheetId="2">'[1]Narrative &amp; Detail Budget'!#REF!</definedName>
    <definedName name="Page_32">Budget!#REF!</definedName>
    <definedName name="Page_33" localSheetId="0">Narrative!#REF!</definedName>
    <definedName name="Page_33" localSheetId="2">'[1]Narrative &amp; Detail Budget'!#REF!</definedName>
    <definedName name="Page_33">Budget!#REF!</definedName>
    <definedName name="Page_34" localSheetId="0">Narrative!#REF!</definedName>
    <definedName name="Page_34" localSheetId="2">'[1]Narrative &amp; Detail Budget'!#REF!</definedName>
    <definedName name="Page_34">Budget!#REF!</definedName>
    <definedName name="Page_35" localSheetId="0">Narrative!#REF!</definedName>
    <definedName name="Page_35" localSheetId="2">'[1]Narrative &amp; Detail Budget'!#REF!</definedName>
    <definedName name="Page_35">Budget!#REF!</definedName>
    <definedName name="Page_36" localSheetId="0">Narrative!#REF!</definedName>
    <definedName name="Page_36" localSheetId="2">'[1]Narrative &amp; Detail Budget'!#REF!</definedName>
    <definedName name="Page_36">Budget!#REF!</definedName>
    <definedName name="Page_37" localSheetId="0">Narrative!#REF!</definedName>
    <definedName name="Page_37" localSheetId="2">'[1]Narrative &amp; Detail Budget'!#REF!</definedName>
    <definedName name="Page_37">Budget!#REF!</definedName>
    <definedName name="Page_38" localSheetId="0">Narrative!#REF!</definedName>
    <definedName name="Page_38" localSheetId="2">'[1]Narrative &amp; Detail Budget'!#REF!</definedName>
    <definedName name="Page_38">Budget!#REF!</definedName>
    <definedName name="Page_39" localSheetId="0">Narrative!#REF!</definedName>
    <definedName name="Page_39" localSheetId="2">'[1]Narrative &amp; Detail Budget'!#REF!</definedName>
    <definedName name="Page_39">Budget!#REF!</definedName>
    <definedName name="Page_40" localSheetId="0">Narrative!#REF!</definedName>
    <definedName name="Page_40" localSheetId="2">'[1]Narrative &amp; Detail Budget'!#REF!</definedName>
    <definedName name="Page_40">Budget!#REF!</definedName>
    <definedName name="Page_41" localSheetId="0">Narrative!#REF!</definedName>
    <definedName name="Page_41" localSheetId="2">'[1]Narrative &amp; Detail Budget'!#REF!</definedName>
    <definedName name="Page_41">Budget!#REF!</definedName>
    <definedName name="Page_42" localSheetId="0">Narrative!#REF!</definedName>
    <definedName name="Page_42" localSheetId="2">'[1]Narrative &amp; Detail Budget'!#REF!</definedName>
    <definedName name="Page_42">Budget!#REF!</definedName>
    <definedName name="Page_43" localSheetId="0">Narrative!#REF!</definedName>
    <definedName name="Page_43" localSheetId="2">'[1]Narrative &amp; Detail Budget'!#REF!</definedName>
    <definedName name="Page_43">Budget!#REF!</definedName>
    <definedName name="Page_44" localSheetId="0">Narrative!#REF!</definedName>
    <definedName name="Page_44" localSheetId="2">'[1]Narrative &amp; Detail Budget'!#REF!</definedName>
    <definedName name="Page_44">Budget!#REF!</definedName>
    <definedName name="Page_45" localSheetId="0">Narrative!#REF!</definedName>
    <definedName name="Page_45" localSheetId="2">'[1]Narrative &amp; Detail Budget'!#REF!</definedName>
    <definedName name="Page_45">Budget!#REF!</definedName>
    <definedName name="Page_46" localSheetId="0">Narrative!#REF!</definedName>
    <definedName name="Page_46" localSheetId="2">'[1]Narrative &amp; Detail Budget'!#REF!</definedName>
    <definedName name="Page_46">Budget!#REF!</definedName>
    <definedName name="Page_47" localSheetId="0">Narrative!#REF!</definedName>
    <definedName name="Page_47" localSheetId="2">'[1]Narrative &amp; Detail Budget'!#REF!</definedName>
    <definedName name="Page_47">Budget!#REF!</definedName>
    <definedName name="Page_48" localSheetId="0">Narrative!#REF!</definedName>
    <definedName name="Page_48" localSheetId="2">'[1]Narrative &amp; Detail Budget'!#REF!</definedName>
    <definedName name="Page_48">Budget!#REF!</definedName>
    <definedName name="Page_49" localSheetId="0">Narrative!#REF!</definedName>
    <definedName name="Page_49" localSheetId="2">'[1]Narrative &amp; Detail Budget'!#REF!</definedName>
    <definedName name="Page_49">Budget!#REF!</definedName>
    <definedName name="Page_50" localSheetId="0">Narrative!#REF!</definedName>
    <definedName name="Page_50" localSheetId="2">'[1]Narrative &amp; Detail Budget'!#REF!</definedName>
    <definedName name="Page_50">Budget!#REF!</definedName>
    <definedName name="Page_51" localSheetId="0">Narrative!#REF!</definedName>
    <definedName name="Page_51" localSheetId="2">'[1]Narrative &amp; Detail Budget'!#REF!</definedName>
    <definedName name="Page_51">Budget!#REF!</definedName>
    <definedName name="Page_52" localSheetId="0">Narrative!#REF!</definedName>
    <definedName name="Page_52" localSheetId="2">'[1]Narrative &amp; Detail Budget'!#REF!</definedName>
    <definedName name="Page_52">Budget!#REF!</definedName>
    <definedName name="Page_53" localSheetId="0">Narrative!#REF!</definedName>
    <definedName name="Page_53" localSheetId="2">'[1]Narrative &amp; Detail Budget'!#REF!</definedName>
    <definedName name="Page_53">Budget!#REF!</definedName>
    <definedName name="Page_54" localSheetId="0">Narrative!#REF!</definedName>
    <definedName name="Page_54" localSheetId="2">'[1]Narrative &amp; Detail Budget'!#REF!</definedName>
    <definedName name="Page_54">Budget!#REF!</definedName>
    <definedName name="Page_55" localSheetId="0">Narrative!#REF!</definedName>
    <definedName name="Page_55" localSheetId="2">'[1]Narrative &amp; Detail Budget'!#REF!</definedName>
    <definedName name="Page_55">Budget!#REF!</definedName>
    <definedName name="_xlnm.Print_Area" localSheetId="1">Budget!$A$1:$Q$280</definedName>
    <definedName name="_xlnm.Print_Area" localSheetId="3">GEPA!$A:$P</definedName>
    <definedName name="_xlnm.Print_Area" localSheetId="0">Narrative!$A$1:$P$199</definedName>
    <definedName name="_xlnm.Print_Area" localSheetId="4">'Private Schools'!$A$1:$AA$101</definedName>
    <definedName name="Programs_Included" localSheetId="0">Narrative!$A$41</definedName>
    <definedName name="Programs_Included">Budget!#REF!</definedName>
    <definedName name="Subgranttype">[5]Sheet2!$A$1:$A$2</definedName>
    <definedName name="Title_I_A" localSheetId="0">Narrative!#REF!</definedName>
    <definedName name="Title_I_A" localSheetId="2">'[1]Narrative &amp; Detail Budget'!#REF!</definedName>
    <definedName name="Title_I_A">Budget!#REF!</definedName>
    <definedName name="Title_I_C" localSheetId="0">Narrative!#REF!</definedName>
    <definedName name="Title_I_C" localSheetId="2">'[1]Narrative &amp; Detail Budget'!#REF!</definedName>
    <definedName name="Title_I_C">Budget!#REF!</definedName>
    <definedName name="Title_I_D" localSheetId="0">Narrative!#REF!</definedName>
    <definedName name="Title_I_D" localSheetId="2">'[1]Narrative &amp; Detail Budget'!#REF!</definedName>
    <definedName name="Title_I_D">Budget!#REF!</definedName>
    <definedName name="Title_II_A" localSheetId="0">Narrative!#REF!</definedName>
    <definedName name="Title_II_A" localSheetId="2">'[1]Narrative &amp; Detail Budget'!#REF!</definedName>
    <definedName name="Title_II_A">Budget!#REF!</definedName>
    <definedName name="Title_II_D" localSheetId="0">Narrative!#REF!</definedName>
    <definedName name="Title_II_D" localSheetId="2">'[1]Narrative &amp; Detail Budget'!#REF!</definedName>
    <definedName name="Title_II_D">Budget!#REF!</definedName>
    <definedName name="Title_III_A" localSheetId="0">Narrative!#REF!</definedName>
    <definedName name="Title_III_A" localSheetId="2">'[1]Narrative &amp; Detail Budget'!#REF!</definedName>
    <definedName name="Title_III_A">Budget!#REF!</definedName>
    <definedName name="Title_IV_A" localSheetId="0">Narrative!#REF!</definedName>
    <definedName name="Title_IV_A" localSheetId="2">'[1]Narrative &amp; Detail Budget'!#REF!</definedName>
    <definedName name="Title_IV_A">Budget!#REF!</definedName>
    <definedName name="Title_V_A" localSheetId="0">Narrative!#REF!</definedName>
    <definedName name="Title_V_A" localSheetId="2">'[1]Narrative &amp; Detail Budget'!#REF!</definedName>
    <definedName name="Title_V_A">Budget!#REF!</definedName>
    <definedName name="Title_VI_B" localSheetId="0">Narrative!#REF!</definedName>
    <definedName name="Title_VI_B" localSheetId="2">'[1]Narrative &amp; Detail Budget'!#REF!</definedName>
    <definedName name="Title_VI_B">Budget!#REF!</definedName>
    <definedName name="titleIA">Prefills!$AA$290:$AD$422</definedName>
    <definedName name="VI">Prefills!$BG$189:$BI$222</definedName>
    <definedName name="YN" localSheetId="2">[1]Prefills!$U$1:$U$2</definedName>
    <definedName name="YN">Prefills!$U$1:$U$2</definedName>
    <definedName name="YNA" localSheetId="4">[2]Prefills!$W$1:$W$3</definedName>
    <definedName name="YNA">Prefills!$W$1:$W$3</definedName>
    <definedName name="YNS">Prefills!$W$6:$W$8</definedName>
  </definedNames>
  <calcPr calcId="162913" iterate="1"/>
</workbook>
</file>

<file path=xl/calcChain.xml><?xml version="1.0" encoding="utf-8"?>
<calcChain xmlns="http://schemas.openxmlformats.org/spreadsheetml/2006/main">
  <c r="M69" i="25" l="1"/>
  <c r="N46" i="25" s="1"/>
  <c r="N47" i="25" s="1"/>
  <c r="P44" i="1" s="1"/>
  <c r="G39" i="1"/>
  <c r="G36" i="1"/>
  <c r="G32" i="1"/>
  <c r="G27" i="1"/>
  <c r="G22" i="1"/>
  <c r="G16" i="1"/>
  <c r="G12" i="1"/>
  <c r="G40" i="1"/>
  <c r="I39" i="1"/>
  <c r="I36" i="1"/>
  <c r="I32" i="1"/>
  <c r="I27" i="1"/>
  <c r="I22" i="1"/>
  <c r="I16" i="1"/>
  <c r="I12" i="1"/>
  <c r="I40" i="1"/>
  <c r="K39" i="1"/>
  <c r="K36" i="1"/>
  <c r="K32" i="1"/>
  <c r="K27" i="1"/>
  <c r="K22" i="1"/>
  <c r="K16" i="1"/>
  <c r="K12" i="1"/>
  <c r="K40" i="1"/>
  <c r="K41" i="1"/>
  <c r="I41" i="1"/>
  <c r="G41" i="1"/>
  <c r="G42" i="1"/>
  <c r="O13" i="27"/>
  <c r="L223" i="27"/>
  <c r="L105" i="27"/>
  <c r="L217" i="1"/>
  <c r="L19" i="21"/>
  <c r="L24" i="21"/>
  <c r="G71" i="25"/>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J89" i="21"/>
  <c r="L260" i="27"/>
  <c r="L253" i="1"/>
  <c r="O253" i="1"/>
  <c r="G122" i="27"/>
  <c r="G152" i="27"/>
  <c r="G185" i="27"/>
  <c r="G225" i="27"/>
  <c r="G86" i="27"/>
  <c r="N260" i="27"/>
  <c r="N241" i="27"/>
  <c r="L241" i="27"/>
  <c r="N223" i="27"/>
  <c r="N199" i="27"/>
  <c r="N183" i="27"/>
  <c r="N164" i="27"/>
  <c r="N150" i="27"/>
  <c r="N136" i="27"/>
  <c r="N120" i="27"/>
  <c r="N105" i="27"/>
  <c r="G147" i="25"/>
  <c r="G115" i="25"/>
  <c r="G1" i="27"/>
  <c r="O82" i="27"/>
  <c r="O74" i="27"/>
  <c r="O65" i="27"/>
  <c r="O56" i="27"/>
  <c r="O46" i="27"/>
  <c r="O35" i="27"/>
  <c r="O26" i="27"/>
  <c r="G123" i="25"/>
  <c r="G139" i="25"/>
  <c r="G131" i="25"/>
  <c r="G1" i="1"/>
  <c r="G130" i="1" s="1"/>
  <c r="K43" i="1"/>
  <c r="M16" i="1"/>
  <c r="M12" i="1"/>
  <c r="O217" i="1"/>
  <c r="O174" i="1"/>
  <c r="O128" i="1"/>
  <c r="O108" i="1"/>
  <c r="O88" i="1"/>
  <c r="N16" i="1"/>
  <c r="O69" i="1"/>
  <c r="L69" i="1"/>
  <c r="G186" i="25"/>
  <c r="G171" i="25"/>
  <c r="G155" i="25"/>
  <c r="G103" i="25"/>
  <c r="G40" i="25"/>
  <c r="I15" i="25"/>
  <c r="Q48" i="1" s="1"/>
  <c r="J94" i="21"/>
  <c r="J95" i="21"/>
  <c r="J90" i="21"/>
  <c r="J91" i="21"/>
  <c r="J92" i="21"/>
  <c r="J49" i="21"/>
  <c r="J41" i="21"/>
  <c r="J44" i="21"/>
  <c r="J45" i="21"/>
  <c r="J46" i="21"/>
  <c r="N46" i="21"/>
  <c r="J47" i="21"/>
  <c r="J48"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93" i="21"/>
  <c r="J96" i="21"/>
  <c r="J43" i="21"/>
  <c r="J42" i="21"/>
  <c r="J40" i="21"/>
  <c r="I43" i="1"/>
  <c r="M36" i="1"/>
  <c r="M27" i="1"/>
  <c r="M32" i="1"/>
  <c r="N36" i="1"/>
  <c r="M22" i="1"/>
  <c r="N49" i="21"/>
  <c r="N40" i="1"/>
  <c r="N93" i="21"/>
  <c r="N56" i="21"/>
  <c r="N86" i="21"/>
  <c r="N82" i="21"/>
  <c r="N78" i="21"/>
  <c r="N74" i="21"/>
  <c r="N70" i="21"/>
  <c r="N66" i="21"/>
  <c r="N62" i="21"/>
  <c r="N58" i="21"/>
  <c r="N88" i="21"/>
  <c r="N60" i="21"/>
  <c r="N85" i="21"/>
  <c r="N81" i="21"/>
  <c r="O83" i="27"/>
  <c r="O84" i="27"/>
  <c r="N96" i="21"/>
  <c r="N92" i="21"/>
  <c r="N42" i="21"/>
  <c r="N90" i="21"/>
  <c r="N77" i="21"/>
  <c r="N73" i="21"/>
  <c r="N54" i="21"/>
  <c r="N50" i="21"/>
  <c r="N45" i="21"/>
  <c r="N94" i="21"/>
  <c r="N89" i="21"/>
  <c r="L97" i="21"/>
  <c r="I36" i="21"/>
  <c r="N12" i="1"/>
  <c r="N47" i="21"/>
  <c r="N63" i="21"/>
  <c r="N71" i="21"/>
  <c r="N87" i="21"/>
  <c r="N32" i="1"/>
  <c r="N59" i="21"/>
  <c r="N67" i="21"/>
  <c r="N75" i="21"/>
  <c r="N79" i="21"/>
  <c r="N83" i="21"/>
  <c r="N91" i="21"/>
  <c r="N27" i="1"/>
  <c r="N39" i="1"/>
  <c r="N40" i="21"/>
  <c r="N64" i="21"/>
  <c r="N72" i="21"/>
  <c r="N80" i="21"/>
  <c r="N51" i="21"/>
  <c r="M39" i="1"/>
  <c r="N41" i="21"/>
  <c r="N53" i="21"/>
  <c r="N61" i="21"/>
  <c r="N95" i="21"/>
  <c r="N22" i="1"/>
  <c r="P131" i="25"/>
  <c r="P122" i="27"/>
  <c r="N69" i="21"/>
  <c r="N65" i="21"/>
  <c r="N84" i="21"/>
  <c r="N68" i="21"/>
  <c r="N52" i="21"/>
  <c r="N48" i="21"/>
  <c r="N44" i="21"/>
  <c r="N76" i="21"/>
  <c r="N57" i="21"/>
  <c r="Q255" i="1"/>
  <c r="N43" i="21"/>
  <c r="P123" i="25"/>
  <c r="N55" i="21"/>
  <c r="J97" i="21"/>
  <c r="F36" i="21"/>
  <c r="G43" i="1"/>
  <c r="K44" i="1"/>
  <c r="L18" i="21"/>
  <c r="L20" i="21"/>
  <c r="L23" i="21"/>
  <c r="L25" i="21"/>
  <c r="R36" i="21"/>
  <c r="F100" i="21"/>
  <c r="F97" i="21"/>
  <c r="M36" i="21"/>
  <c r="P40" i="25" l="1"/>
  <c r="P71" i="25"/>
  <c r="P185" i="27"/>
  <c r="Q176" i="1"/>
  <c r="G1" i="22"/>
  <c r="P155" i="25"/>
  <c r="G48" i="1"/>
  <c r="Q1" i="1"/>
  <c r="G219" i="1"/>
  <c r="P171" i="25"/>
  <c r="P147" i="25"/>
  <c r="P115" i="25"/>
  <c r="P139" i="25"/>
  <c r="O1" i="27"/>
  <c r="Q219" i="1"/>
  <c r="G1" i="21"/>
  <c r="G176" i="1"/>
  <c r="P225" i="27"/>
  <c r="P86" i="27"/>
  <c r="P186" i="25"/>
  <c r="P152" i="27"/>
  <c r="P103" i="25"/>
  <c r="G90" i="1"/>
  <c r="Q130" i="1" l="1"/>
  <c r="P1" i="22"/>
  <c r="Q90" i="1"/>
  <c r="Z1" i="21"/>
</calcChain>
</file>

<file path=xl/comments1.xml><?xml version="1.0" encoding="utf-8"?>
<comments xmlns="http://schemas.openxmlformats.org/spreadsheetml/2006/main">
  <authors>
    <author>KLux</author>
    <author>Virginia Department of Education</author>
  </authors>
  <commentList>
    <comment ref="N2" authorId="0" shapeId="0">
      <text>
        <r>
          <rPr>
            <sz val="8"/>
            <color indexed="81"/>
            <rFont val="Times New Roman"/>
            <family val="1"/>
          </rPr>
          <t xml:space="preserve">VDOE: The original application will be the first 2018-2019
 application for your division for this Title program.  </t>
        </r>
      </text>
    </comment>
    <comment ref="N4" authorId="0" shapeId="0">
      <text>
        <r>
          <rPr>
            <sz val="8"/>
            <color indexed="81"/>
            <rFont val="Times New Roman"/>
            <family val="1"/>
          </rPr>
          <t>VDOE:  A  revision is required when the application is DENIED by VDOE.</t>
        </r>
      </text>
    </comment>
    <comment ref="N8" authorId="0" shapeId="0">
      <text>
        <r>
          <rPr>
            <sz val="8"/>
            <color indexed="81"/>
            <rFont val="Times New Roman"/>
            <family val="1"/>
          </rPr>
          <t xml:space="preserve">VDOE:  An  amendment is made after the application is APPROVED by VDOE. </t>
        </r>
      </text>
    </comment>
    <comment ref="A110" authorId="1" shapeId="0">
      <text>
        <r>
          <rPr>
            <sz val="8"/>
            <color indexed="81"/>
            <rFont val="Tahoma"/>
            <family val="2"/>
          </rPr>
          <t>To enter a "hard" carriage return at the end of a paragraph, press ALT+ENTER.</t>
        </r>
      </text>
    </comment>
  </commentList>
</comments>
</file>

<file path=xl/comments2.xml><?xml version="1.0" encoding="utf-8"?>
<comments xmlns="http://schemas.openxmlformats.org/spreadsheetml/2006/main">
  <authors>
    <author>Virginia Dept. of Education</author>
    <author>VITA Program</author>
  </authors>
  <commentList>
    <comment ref="C15" authorId="0" shapeId="0">
      <text>
        <r>
          <rPr>
            <b/>
            <sz val="8"/>
            <color indexed="81"/>
            <rFont val="Tahoma"/>
            <family val="2"/>
          </rPr>
          <t xml:space="preserve">1000 - </t>
        </r>
        <r>
          <rPr>
            <sz val="8"/>
            <color indexed="81"/>
            <rFont val="Tahoma"/>
            <family val="2"/>
          </rPr>
          <t xml:space="preserve">All compensation for the direct labor of persons in the employment of the local government.  Salaries and wages paid to employees for full and part-time work, including overtime, shift differential, and similar compensation.  Also includes payments for time not worked, including sick leave, vacation, holidays, and other paid absences (jury duty, military pay, etc.), which are earned during the reporting period.
</t>
        </r>
      </text>
    </comment>
    <comment ref="C27" authorId="0" shapeId="0">
      <text>
        <r>
          <rPr>
            <b/>
            <sz val="8"/>
            <color indexed="81"/>
            <rFont val="Tahoma"/>
            <family val="2"/>
          </rPr>
          <t xml:space="preserve">2000 - </t>
        </r>
        <r>
          <rPr>
            <sz val="8"/>
            <color indexed="81"/>
            <rFont val="Tahoma"/>
            <family val="2"/>
          </rPr>
          <t xml:space="preserve">Job related benefits provided employees are part of their total compensation.  Fringe benefits include the employer's portion of FICA, pensions, insurance (life, health, disability income, etc.), and employee allowances.
</t>
        </r>
      </text>
    </comment>
    <comment ref="C36" authorId="0" shapeId="0">
      <text>
        <r>
          <rPr>
            <b/>
            <sz val="8"/>
            <color indexed="81"/>
            <rFont val="Tahoma"/>
            <family val="2"/>
          </rPr>
          <t xml:space="preserve">3000 - </t>
        </r>
        <r>
          <rPr>
            <sz val="8"/>
            <color indexed="81"/>
            <rFont val="Tahoma"/>
            <family val="2"/>
          </rPr>
          <t xml:space="preserve">Services acquired from outside sources (i.e., private vendors, public authorities or other governmental entities).  Purchase of the service is on a fee basis or fixed time contract basis.  Payments for rentals and utilities are not included in this account description. </t>
        </r>
      </text>
    </comment>
    <comment ref="C47" authorId="0" shapeId="0">
      <text>
        <r>
          <rPr>
            <b/>
            <sz val="8"/>
            <color indexed="81"/>
            <rFont val="Tahoma"/>
            <family val="2"/>
          </rPr>
          <t xml:space="preserve">4000 - </t>
        </r>
        <r>
          <rPr>
            <sz val="8"/>
            <color indexed="81"/>
            <rFont val="Tahoma"/>
            <family val="2"/>
          </rPr>
          <t>Charges from an Internal Service Fund to other functions/activities/elements of the local government for the use of intragovernmental services, such as data processing, automotive/motor pool, central purchasing/central stores, print shop, and risk management.</t>
        </r>
      </text>
    </comment>
    <comment ref="A57" authorId="1" shapeId="0">
      <text>
        <r>
          <rPr>
            <b/>
            <sz val="8"/>
            <color indexed="81"/>
            <rFont val="Tahoma"/>
            <family val="2"/>
          </rPr>
          <t xml:space="preserve">5000 - </t>
        </r>
        <r>
          <rPr>
            <sz val="8"/>
            <color indexed="81"/>
            <rFont val="Tahoma"/>
            <family val="2"/>
          </rPr>
          <t>Includes expenditures that support the program, including utilities (maintenance and operation of plant), staff/administrative/consultant travel, travel (Staff/Administration), office phone charges, training, leases/rental, indirect cost, and other</t>
        </r>
        <r>
          <rPr>
            <b/>
            <sz val="8"/>
            <color indexed="81"/>
            <rFont val="Tahoma"/>
            <family val="2"/>
          </rPr>
          <t>.</t>
        </r>
        <r>
          <rPr>
            <sz val="9"/>
            <color indexed="81"/>
            <rFont val="Tahoma"/>
            <family val="2"/>
          </rPr>
          <t xml:space="preserve">
</t>
        </r>
      </text>
    </comment>
    <comment ref="C66" authorId="0" shapeId="0">
      <text>
        <r>
          <rPr>
            <b/>
            <sz val="8"/>
            <color indexed="81"/>
            <rFont val="Tahoma"/>
            <family val="2"/>
          </rPr>
          <t xml:space="preserve">6000 - </t>
        </r>
        <r>
          <rPr>
            <sz val="8"/>
            <color indexed="81"/>
            <rFont val="Tahoma"/>
            <family val="2"/>
          </rPr>
          <t>Includes articles and commodities that are consumed or materially altered when used and minor equipment that is not capitalized. This includes any equipment purchased under $5,000, unless the LEA has set a lower capitalization threshold.   Therefore, computer equipment under $5,000 would be reported in “materials and supplies.”</t>
        </r>
      </text>
    </comment>
    <comment ref="A75" authorId="0" shapeId="0">
      <text>
        <r>
          <rPr>
            <b/>
            <sz val="8"/>
            <color indexed="81"/>
            <rFont val="Tahoma"/>
            <family val="2"/>
          </rPr>
          <t xml:space="preserve">8000 - </t>
        </r>
        <r>
          <rPr>
            <sz val="8"/>
            <color indexed="81"/>
            <rFont val="Tahoma"/>
            <family val="2"/>
          </rPr>
          <t xml:space="preserve">Outlays that result in the acquisition of or additions to capitalized assets.  Capital Outlay does not include the purchase of equipment costing less than $5,000 unless the LEA has set a lower capitalization threshold.  
</t>
        </r>
      </text>
    </comment>
  </commentList>
</comments>
</file>

<file path=xl/sharedStrings.xml><?xml version="1.0" encoding="utf-8"?>
<sst xmlns="http://schemas.openxmlformats.org/spreadsheetml/2006/main" count="1804" uniqueCount="694">
  <si>
    <t>Place an "X" by the applicable response.</t>
  </si>
  <si>
    <t>Virginia Department of Education</t>
  </si>
  <si>
    <t xml:space="preserve"> Original </t>
  </si>
  <si>
    <t>Office of Program Administration and Accountability</t>
  </si>
  <si>
    <t>P. O. Box 2120</t>
  </si>
  <si>
    <t xml:space="preserve">Revision :   </t>
  </si>
  <si>
    <t>Richmond, Virginia 23218-2120</t>
  </si>
  <si>
    <t>Revision #</t>
  </si>
  <si>
    <t>Date:</t>
  </si>
  <si>
    <t xml:space="preserve">         A.  COVER PAGE</t>
  </si>
  <si>
    <t>Explain</t>
  </si>
  <si>
    <t>Title IV, Part A, Student Support and Academic Enrichment Grants</t>
  </si>
  <si>
    <t>Amendment:</t>
  </si>
  <si>
    <t xml:space="preserve">                          Due by July 1, 2018</t>
  </si>
  <si>
    <t>Amendment # </t>
  </si>
  <si>
    <t>2018-2019 Individual Program Application</t>
  </si>
  <si>
    <t xml:space="preserve">Date:       </t>
  </si>
  <si>
    <r>
      <rPr>
        <i/>
        <sz val="10"/>
        <rFont val="Times New Roman"/>
        <family val="1"/>
      </rPr>
      <t xml:space="preserve">Elementary and Secondary Education Act of 1965 </t>
    </r>
    <r>
      <rPr>
        <sz val="10"/>
        <rFont val="Times New Roman"/>
        <family val="1"/>
      </rPr>
      <t>(ESEA), as amended by</t>
    </r>
  </si>
  <si>
    <r>
      <t xml:space="preserve">          the </t>
    </r>
    <r>
      <rPr>
        <i/>
        <sz val="10"/>
        <rFont val="Times New Roman"/>
        <family val="1"/>
      </rPr>
      <t>Every Student Succeeds Act of 2015</t>
    </r>
    <r>
      <rPr>
        <sz val="10"/>
        <rFont val="Times New Roman"/>
        <family val="1"/>
      </rPr>
      <t xml:space="preserve"> (ESSA), P.L. 114-95</t>
    </r>
  </si>
  <si>
    <t>To be Completed by School Division</t>
  </si>
  <si>
    <t>Applicant  (Legal Name of Agency)</t>
  </si>
  <si>
    <t>Division</t>
  </si>
  <si>
    <t xml:space="preserve">Title IV, Part A, Coordinator </t>
  </si>
  <si>
    <t>Number</t>
  </si>
  <si>
    <t>Mailing Address (Street, City or Town, Zip Code)</t>
  </si>
  <si>
    <t>Phone:</t>
  </si>
  <si>
    <t>Ext:</t>
  </si>
  <si>
    <t>Email:</t>
  </si>
  <si>
    <t>LOCAL EDUCATIONAL AGENCY CERTIFICATION</t>
  </si>
  <si>
    <r>
      <t>Use of Funds:</t>
    </r>
    <r>
      <rPr>
        <sz val="9"/>
        <rFont val="Times New Roman"/>
        <family val="1"/>
      </rPr>
      <t xml:space="preserve">  The applicant designated above applies for an allocation of </t>
    </r>
    <r>
      <rPr>
        <sz val="9"/>
        <color indexed="8"/>
        <rFont val="Times New Roman"/>
        <family val="1"/>
      </rPr>
      <t>federal</t>
    </r>
    <r>
      <rPr>
        <sz val="9"/>
        <rFont val="Times New Roman"/>
        <family val="1"/>
      </rPr>
      <t xml:space="preserve"> assistance as appropriated under </t>
    </r>
    <r>
      <rPr>
        <i/>
        <sz val="9"/>
        <rFont val="Times New Roman"/>
        <family val="1"/>
      </rPr>
      <t>ESEA.</t>
    </r>
    <r>
      <rPr>
        <sz val="9"/>
        <rFont val="Times New Roman"/>
        <family val="1"/>
      </rPr>
      <t xml:space="preserve">  Funds are available to support local education reform efforts that are consistent with statewide education reform efforts to: 1) provide funding to implement promising education reform programs and school improvement programs based on evidence-based research</t>
    </r>
    <r>
      <rPr>
        <sz val="9"/>
        <color indexed="10"/>
        <rFont val="Times New Roman"/>
        <family val="1"/>
      </rPr>
      <t>;</t>
    </r>
    <r>
      <rPr>
        <sz val="9"/>
        <rFont val="Times New Roman"/>
        <family val="1"/>
      </rPr>
      <t xml:space="preserve">  2) provide a continuing source of innovative and educational improvement;  3) meet the educational needs of all students; and 4) develop and implement education programs to improve student achievement and teacher performance. 
Specific uses of funds for this application are found in the "Guidelines, Instructions, and Assurances" document.</t>
    </r>
  </si>
  <si>
    <r>
      <t>Assurances:</t>
    </r>
    <r>
      <rPr>
        <b/>
        <sz val="9"/>
        <rFont val="Times New Roman"/>
        <family val="1"/>
      </rPr>
      <t xml:space="preserve">  </t>
    </r>
    <r>
      <rPr>
        <sz val="9"/>
        <rFont val="Times New Roman"/>
        <family val="1"/>
      </rPr>
      <t xml:space="preserve">The local educational agency assures that the </t>
    </r>
    <r>
      <rPr>
        <sz val="9"/>
        <color indexed="8"/>
        <rFont val="Times New Roman"/>
        <family val="1"/>
      </rPr>
      <t>Title IV, Part A, program</t>
    </r>
    <r>
      <rPr>
        <sz val="9"/>
        <rFont val="Times New Roman"/>
        <family val="1"/>
      </rPr>
      <t xml:space="preserve"> will be administered and implemented in compliance with all applicable statutes, regulations, policies, and program plans.  </t>
    </r>
    <r>
      <rPr>
        <b/>
        <sz val="9"/>
        <rFont val="Times New Roman"/>
        <family val="1"/>
      </rPr>
      <t xml:space="preserve">Additionally, the local educational agency agrees by signing below to implement the general and program specific assurances located in the “Application Guidelines, Instructions, and Assurances” document.  The assurances and signed cover page are to be retained at the division level.  </t>
    </r>
  </si>
  <si>
    <r>
      <t>Certification:</t>
    </r>
    <r>
      <rPr>
        <sz val="9"/>
        <rFont val="Times New Roman"/>
        <family val="1"/>
      </rPr>
      <t xml:space="preserve">  We hereby certify that, to the best of our knowledge, the information contained in this application is correct.  The agency named above has authorized us as its representatives to file this application, and such action is recorded in the minutes of the School Board meeting held </t>
    </r>
    <r>
      <rPr>
        <u/>
        <sz val="9"/>
        <rFont val="Times New Roman"/>
        <family val="1"/>
      </rPr>
      <t/>
    </r>
  </si>
  <si>
    <t>on</t>
  </si>
  <si>
    <t>.</t>
  </si>
  <si>
    <t>Superintendent’s Signature</t>
  </si>
  <si>
    <t>Board Chairperson’s Signature</t>
  </si>
  <si>
    <t>Superintendent’s Name</t>
  </si>
  <si>
    <t>Board Chairperson’s Name</t>
  </si>
  <si>
    <t>Date</t>
  </si>
  <si>
    <r>
      <t xml:space="preserve">Application Submission, Approval, and LEA Expenditure of Funds: </t>
    </r>
    <r>
      <rPr>
        <b/>
        <sz val="10"/>
        <color indexed="10"/>
        <rFont val="Times New Roman"/>
        <family val="1"/>
      </rPr>
      <t>This a</t>
    </r>
    <r>
      <rPr>
        <b/>
        <sz val="10"/>
        <color indexed="10"/>
        <rFont val="Times New Roman"/>
        <family val="1"/>
      </rPr>
      <t xml:space="preserve">pplication for Federal Funds is due by July 1, 2018. </t>
    </r>
    <r>
      <rPr>
        <b/>
        <sz val="10"/>
        <rFont val="Times New Roman"/>
        <family val="1"/>
      </rPr>
      <t xml:space="preserve"> Revisions and Amendments should be submitted in a timely manner.  Please note, in order for the funds to be expendable, the electronic application must be received at the Virginia Department of Education through the file submission process of the Online Management of Education Grant Awards (OMEGA) system.  </t>
    </r>
  </si>
  <si>
    <t>An award notification is issued by the Virginia Department of Education through OMEGA once an application is fully approved and the allocation is available.</t>
  </si>
  <si>
    <t>Page 1</t>
  </si>
  <si>
    <t>School Division:</t>
  </si>
  <si>
    <t>Division Number:</t>
  </si>
  <si>
    <t>APPLICATION INFORMATION</t>
  </si>
  <si>
    <t>PROGRAM</t>
  </si>
  <si>
    <t>2018-2019</t>
  </si>
  <si>
    <t>Allocation Total</t>
  </si>
  <si>
    <t>Title IV, Part A, Student Support and Academic Enrichment Grant</t>
  </si>
  <si>
    <t>Transferability (funds transferred out of Title IVA)</t>
  </si>
  <si>
    <t>Total Allocation Available for Title IV, Part A</t>
  </si>
  <si>
    <t>TRANSFERABILITY</t>
  </si>
  <si>
    <t xml:space="preserve">Section 5103(b)(2) of the Every Student Succeeds Act allows LEAs to transfer funds between certain qualifying federal programs. If funds are transferred into or out of the Title IV, Part A, program, PRIOR APPROVAL IS REQUIRED, and a separate Transferability approval form must be submitted. The transfer request form is available at </t>
  </si>
  <si>
    <t>http://www.doe.virginia.gov/federal_programs/esea/forms/lea_funds_transfer_request.docx.</t>
  </si>
  <si>
    <t>1) If funds are to be transferred INTO Title IV, Part A, complete Section A.</t>
  </si>
  <si>
    <t>A.  Program from which funds will be transferred</t>
  </si>
  <si>
    <t>Select program(s) TO which funds will be transferred:</t>
  </si>
  <si>
    <t>Amount</t>
  </si>
  <si>
    <t>Title II, Part A</t>
  </si>
  <si>
    <t>TO</t>
  </si>
  <si>
    <r>
      <t>2)</t>
    </r>
    <r>
      <rPr>
        <b/>
        <sz val="7"/>
        <rFont val="Times New Roman"/>
        <family val="1"/>
      </rPr>
      <t> </t>
    </r>
    <r>
      <rPr>
        <b/>
        <sz val="9"/>
        <rFont val="Times New Roman"/>
        <family val="1"/>
      </rPr>
      <t xml:space="preserve">If funds are to be transferred OUT of Title IV, Part A, complete Section B below.  </t>
    </r>
  </si>
  <si>
    <r>
      <t>B.</t>
    </r>
    <r>
      <rPr>
        <b/>
        <sz val="7"/>
        <rFont val="Times New Roman"/>
        <family val="1"/>
      </rPr>
      <t>  </t>
    </r>
    <r>
      <rPr>
        <b/>
        <sz val="10"/>
        <rFont val="Times New Roman"/>
        <family val="1"/>
      </rPr>
      <t>Program from which funds will be transferred:</t>
    </r>
  </si>
  <si>
    <t>Title IV, Part A</t>
  </si>
  <si>
    <t>Title I, Part A</t>
  </si>
  <si>
    <t>Title I, Part C</t>
  </si>
  <si>
    <t>Title I, Part D</t>
  </si>
  <si>
    <t>Title III, Part A</t>
  </si>
  <si>
    <t>Title V, Part B</t>
  </si>
  <si>
    <t>Total</t>
  </si>
  <si>
    <t>Page 2</t>
  </si>
  <si>
    <t>REVISIONS AND AMENDMENTS</t>
  </si>
  <si>
    <t>Place an "X" in the first box indicating whether it is a revision or amendment. Enter the date of the revision or amendment.  Indicate the tab(s) that have been changed. Provide a concise description of changes (for example, "Programmatic Changes--purchase of additional reading materials, object code 6000; Budget Changes--decreased travel budget in object code 5000 and increased materials to purchase additional reading materials in object code 6000"). When completing an amendment, changes to the program overview may be reflected as additions at the end of the narrative.
NOTE: Any changes to the program budget should first be reflected in an amended application, followed by a budget transfer within 7 business days of approval of the amended application. Budget transfers will not be accepted without an approved amended application reflecting budget changes.</t>
  </si>
  <si>
    <t>1.</t>
  </si>
  <si>
    <t>Revision</t>
  </si>
  <si>
    <t>Amendment</t>
  </si>
  <si>
    <t>2.</t>
  </si>
  <si>
    <t>3.</t>
  </si>
  <si>
    <t>4.</t>
  </si>
  <si>
    <t>5.</t>
  </si>
  <si>
    <t>6.</t>
  </si>
  <si>
    <t>7.</t>
  </si>
  <si>
    <t>8.</t>
  </si>
  <si>
    <t>9.</t>
  </si>
  <si>
    <t>Page 3</t>
  </si>
  <si>
    <t>B.  PROGRAM OVERVIEW (5 PAGES)</t>
  </si>
  <si>
    <t>The purpose of this subpart is to improve students’ academic achievement by increasing the capacity of states, local educational agencies, schools, and local communities to—
              (1) provide all students with access to a well-rounded education;
              (2) improve school conditions for student learning; and
              (3) improve the use of technology in order to improve the academic achievement and digital literacy of
                   all students.</t>
  </si>
  <si>
    <t>Any local educational agency receiving an allocation in an amount less than $30,000 may designate funds to any of these areas above. Any LEA receiving an allocation of $30,000 or greater must designate funds as follows:
              • not less than 20 percent of funds to support well-rounded educational opportunities;
              • not less than 20 percent of funds to safe and healthy students; and
              • a portion of funds to support effective use of technology; not more than 15 percent of this portion can be used for purchasing             
                 technology infrastructure.</t>
  </si>
  <si>
    <t>Narrative Boxes</t>
  </si>
  <si>
    <r>
      <t xml:space="preserve">Box 1:  For local education agencies receiving allocations of $30,000 or greater, provide a description of the needs assessment that was conducted to examine needs for improvement in the areas of—
                              (A) access to, and opportunities for, a well-rounded education for all students;
                              (B) school conditions for student learning in order to create a healthy and safe school environment; and
                              (C) access to personalized learning experiences supported by technology and professional development for 
                                    the effective use of data and technology.               
</t>
    </r>
    <r>
      <rPr>
        <u/>
        <sz val="10"/>
        <rFont val="Times New Roman"/>
        <family val="1"/>
      </rPr>
      <t>Note: Local education agencies receiving an allocation in an amount less than $30,000 are not required to complete Box 1.</t>
    </r>
  </si>
  <si>
    <t>Page 4</t>
  </si>
  <si>
    <r>
      <t>B.</t>
    </r>
    <r>
      <rPr>
        <b/>
        <sz val="7"/>
        <rFont val="Times New Roman"/>
        <family val="1"/>
      </rPr>
      <t>  </t>
    </r>
    <r>
      <rPr>
        <b/>
        <sz val="11"/>
        <rFont val="Times New Roman"/>
        <family val="1"/>
      </rPr>
      <t>PROGRAM OVERVIEW (CONTINUED)</t>
    </r>
  </si>
  <si>
    <t>Box 2:  Describe, if applicable, how funds will be used for activities related to supporting well-rounded education.</t>
  </si>
  <si>
    <t>Page 5</t>
  </si>
  <si>
    <r>
      <t>B.</t>
    </r>
    <r>
      <rPr>
        <b/>
        <sz val="7"/>
        <rFont val="Times New Roman"/>
        <family val="1"/>
      </rPr>
      <t xml:space="preserve">     </t>
    </r>
    <r>
      <rPr>
        <b/>
        <sz val="11"/>
        <rFont val="Times New Roman"/>
        <family val="1"/>
      </rPr>
      <t>PROGRAM OVERVIEW (CONTINUED)</t>
    </r>
  </si>
  <si>
    <t>Box 3:  Describe, if applicable, how funds will be used for activities related to supporting safe and healthy students.</t>
  </si>
  <si>
    <t>Page 6</t>
  </si>
  <si>
    <r>
      <t xml:space="preserve">Box 4:  Describe, if applicable, how funds will be used for activities related to supporting the effective use of technology 
</t>
    </r>
    <r>
      <rPr>
        <b/>
        <sz val="10"/>
        <rFont val="Times New Roman"/>
        <family val="1"/>
      </rPr>
      <t>NOTE</t>
    </r>
    <r>
      <rPr>
        <sz val="10"/>
        <rFont val="Times New Roman"/>
        <family val="1"/>
      </rPr>
      <t>:  LEAs may not spend more than 15 percent of the funds allocated to the effective use of technology category to purchase equipment, devices, software, platforms, digital instructional resources, or other one-time IT purchases.</t>
    </r>
  </si>
  <si>
    <t>Page 7</t>
  </si>
  <si>
    <t>Box 5:  Describe how the local educational agency, or consortium of such agencies, will periodically evaluate the effectiveness of the activities carried out under this section based on such objectives and outcomes.</t>
  </si>
  <si>
    <t>Page 8</t>
  </si>
  <si>
    <t>C.  COORDINATION OF SERVICES</t>
  </si>
  <si>
    <t>Describe the partnerships within the division among the programs in this application and other federal, state and/or local programs in the delivery of services to the targeted population(s).  Describe the collaboration of program staff, parents, and the community to provide services and activities that will contribute to the attainment of the measurable objectives in this application.  Describe any partnership with an institution of higher education, business, nonprofit organization, community-based organization, or other public or private entity with a demonstrated record of success in implementing activities.</t>
  </si>
  <si>
    <t>Page 9</t>
  </si>
  <si>
    <r>
      <t>D.</t>
    </r>
    <r>
      <rPr>
        <b/>
        <sz val="7"/>
        <rFont val="Times New Roman"/>
        <family val="1"/>
      </rPr>
      <t>  </t>
    </r>
    <r>
      <rPr>
        <b/>
        <sz val="11"/>
        <rFont val="Times New Roman"/>
        <family val="1"/>
      </rPr>
      <t>MEASURABLE OBJECTIVES</t>
    </r>
    <r>
      <rPr>
        <sz val="8"/>
        <rFont val="Times New Roman"/>
        <family val="1"/>
      </rPr>
      <t> </t>
    </r>
  </si>
  <si>
    <r>
      <t>State up to six</t>
    </r>
    <r>
      <rPr>
        <sz val="10"/>
        <color indexed="10"/>
        <rFont val="Times New Roman"/>
        <family val="1"/>
      </rPr>
      <t xml:space="preserve"> </t>
    </r>
    <r>
      <rPr>
        <sz val="10"/>
        <rFont val="Times New Roman"/>
        <family val="1"/>
      </rPr>
      <t xml:space="preserve">measurable objectives that will guide the development of the program to be funded with the requested ESEA federal funds. </t>
    </r>
  </si>
  <si>
    <r>
      <t xml:space="preserve">Describe the evidence-based research that supports the services and activities (programs, models, instructional methods, and techniques) that will be implemented to achieve each objective and that will be supported by the requested funds. 
</t>
    </r>
    <r>
      <rPr>
        <b/>
        <sz val="10"/>
        <rFont val="Times New Roman"/>
        <family val="1"/>
      </rPr>
      <t>What is a Measurable Objective?</t>
    </r>
    <r>
      <rPr>
        <sz val="10"/>
        <rFont val="Times New Roman"/>
        <family val="1"/>
      </rPr>
      <t xml:space="preserve">
A measurable objective has four components:
1) Subject (Who is the target or focus?);
2) Behavior (What will be changed/improved?);
3) Specific criteria for assessing improvement, readiness, or achievement and tools to be used to measure effectiveness; and
4) Time period for performance or assessment.
</t>
    </r>
  </si>
  <si>
    <t>Measurable Objective 1:</t>
  </si>
  <si>
    <t>Evidence-based research services and activities that will be implemented and supported by the requested funds to achieve the objective:</t>
  </si>
  <si>
    <t>Measurable Objective 2:</t>
  </si>
  <si>
    <t>Page 10</t>
  </si>
  <si>
    <t>D.  MEASURABLE OBJECTIVES (CONTINUED)</t>
  </si>
  <si>
    <t>Measurable Objective 3:</t>
  </si>
  <si>
    <t>     </t>
  </si>
  <si>
    <t>Measurable Objective 4:</t>
  </si>
  <si>
    <t>Page 11</t>
  </si>
  <si>
    <t>Measurable Objective 5:</t>
  </si>
  <si>
    <t>Measurable Objective 6:</t>
  </si>
  <si>
    <t>Page 12</t>
  </si>
  <si>
    <t>E.  BUDGET SUMMARY</t>
  </si>
  <si>
    <t>OBJECT
CODE</t>
  </si>
  <si>
    <t>A.
Well-Rounded Education</t>
  </si>
  <si>
    <t>B.
Safe and Healthy Students</t>
  </si>
  <si>
    <t>C.
Technology</t>
  </si>
  <si>
    <t>EXPENDITURE</t>
  </si>
  <si>
    <t>Summary</t>
  </si>
  <si>
    <t>Does Budget Summary match Detail Budget?</t>
  </si>
  <si>
    <t>1000 -
 Personal Services</t>
  </si>
  <si>
    <t>Administration</t>
  </si>
  <si>
    <t>Teachers</t>
  </si>
  <si>
    <t>Paraprofessionals</t>
  </si>
  <si>
    <t>Other</t>
  </si>
  <si>
    <t>Private School Set-Asides</t>
  </si>
  <si>
    <t>Total Personal Services</t>
  </si>
  <si>
    <t>2000 -
Employee Benefits</t>
  </si>
  <si>
    <t>Fixed Charges Administrative</t>
  </si>
  <si>
    <t>Fixed Charges Instruction</t>
  </si>
  <si>
    <t>Total Employee Benefits</t>
  </si>
  <si>
    <t>3000 - 
Purchased/
Contracted Services</t>
  </si>
  <si>
    <t>Supportive Services (Med., Dental)</t>
  </si>
  <si>
    <t>Evaluation Services</t>
  </si>
  <si>
    <t>Professional Development</t>
  </si>
  <si>
    <t>Other (No Transportation)</t>
  </si>
  <si>
    <t>Total Purchased/Contracted Services</t>
  </si>
  <si>
    <t>4000 - 
Internal Services</t>
  </si>
  <si>
    <t>Pupil Transportation</t>
  </si>
  <si>
    <t>Food Services</t>
  </si>
  <si>
    <t>Total Internal Services</t>
  </si>
  <si>
    <t>5000 - 
Other  
Charges</t>
  </si>
  <si>
    <t>Travel (Staff/Administrative)</t>
  </si>
  <si>
    <t>Indirect Cost</t>
  </si>
  <si>
    <t>Total Other Charges</t>
  </si>
  <si>
    <t>6000 - 
Materials
 and Supplies</t>
  </si>
  <si>
    <t>Administrative</t>
  </si>
  <si>
    <t>Instructional</t>
  </si>
  <si>
    <t>Total Materials and Supplies</t>
  </si>
  <si>
    <t>8000 - 
Capital
Outlay</t>
  </si>
  <si>
    <t>Equipment for Instruction</t>
  </si>
  <si>
    <t>All Other Equipment</t>
  </si>
  <si>
    <t>Total Capital Outlay</t>
  </si>
  <si>
    <t>TOTAL SUBGRANT BUDGET</t>
  </si>
  <si>
    <t>TOTAL PRIVATE SCHOOL SET-ASIDE SUBGRANT BUDGET</t>
  </si>
  <si>
    <t>Is the allocation $30,000 or greater? If "yes", mandatory distribution of allocation applies.</t>
  </si>
  <si>
    <t>Maximum (15%) allowed for technology, equipment, devices, and software in Technology area.</t>
  </si>
  <si>
    <t>If allocation is $30,000 or greater, does the allocation meet minimum requirement for each area?</t>
  </si>
  <si>
    <t>TOTAL ALLOCATION</t>
  </si>
  <si>
    <t>Does Total Allocation equal sum of detailed budget?</t>
  </si>
  <si>
    <t>Note:  Object codes 7000 and 9000 are not used in application budgets or in requests for reimbursements for this grant.</t>
  </si>
  <si>
    <t>Page 13</t>
  </si>
  <si>
    <t>F.  DETAILED BUDGET BREAKDOWN</t>
  </si>
  <si>
    <t>Include a detailed breakdown of the budget categories for Object Codes 1000-6000 and 8000, as shown on page 13.</t>
  </si>
  <si>
    <t>DETAILED BUDGET DESCRIPTION OF OBJECT CODE 1000</t>
  </si>
  <si>
    <t>If applicable, indicate the positions and FTEs supported with funds from this program.</t>
  </si>
  <si>
    <t>Item Description</t>
  </si>
  <si>
    <t>Supported Area/Activity</t>
  </si>
  <si>
    <t>FTEs</t>
  </si>
  <si>
    <t>Total Cost</t>
  </si>
  <si>
    <t xml:space="preserve">      </t>
  </si>
  <si>
    <t>Total for Object Code:</t>
  </si>
  <si>
    <t>DETAILED BUDGET DESCRIPTION OF OBJECT CODE 2000</t>
  </si>
  <si>
    <t>Indicate the fixed charge categories (such as FICA, health, etc.) and specify the amount of each.</t>
  </si>
  <si>
    <t>Page 14</t>
  </si>
  <si>
    <t>JUSTIFICATION FOR PROFESSIONAL DEVELOPMENT - OBJECT CODE 3000</t>
  </si>
  <si>
    <t>Please indicate how these funds will support any services and activities that are described in this application.  If program funds are expended for professional development, justify such expenditures by demonstrating a relationship between the proposed expenditure for professional development and the program services and activities described in the application. 
NOTE:  Transportation is not allowed</t>
  </si>
  <si>
    <t>JUSTIFICATION FOR INTERNAL SERVICES - OBJECT CODE 4000</t>
  </si>
  <si>
    <r>
      <t xml:space="preserve">If program funds are expended for internal services, describe these services below.
</t>
    </r>
    <r>
      <rPr>
        <sz val="10"/>
        <color indexed="10"/>
        <rFont val="Times New Roman"/>
        <family val="1"/>
      </rPr>
      <t>NOTE:  Transportation is not allowed</t>
    </r>
  </si>
  <si>
    <t>Page 15</t>
  </si>
  <si>
    <t>JUSTIFICATION FOR TRAVEL COSTS - OBJECT CODE 5000</t>
  </si>
  <si>
    <t>Travel must be justified by demonstrating a relationship between the proposed travel and the needs of the program.  Please indicate the estimated cost and the estimated number of people attending.  If applicable, indicate indirect costs charged to this program.  Indirect costs cannot be claimed against capital outlay and equipment.</t>
  </si>
  <si>
    <t>Page 16</t>
  </si>
  <si>
    <t>JUSTIFICATION FOR MATERIALS AND SUPPLIES - OBJECT CODE 6000</t>
  </si>
  <si>
    <t>Provide a description of materials, supplies, and all equipment less $5,000 per unit.  Indicate the estimated quantity of each item.  Please describe any technology infrastructure included in the budget.  
NOTE:  LEAs may not spend more than 15 percent of the funds allocated to the effective use of technology category to purchase equipment, devices, software, platforms, digital instructional resources, or other one-time IT purchases.</t>
  </si>
  <si>
    <t>Quantities</t>
  </si>
  <si>
    <t>Page 17</t>
  </si>
  <si>
    <t>JUSTIFICATION FOR CAPITAL OUTLAY - OBJECT CODE 8000</t>
  </si>
  <si>
    <t xml:space="preserve">All capital outlay expenditures over $5,000 per unit must be approved in advance by the Virginia Department of Education. If the school division has established a threshold of a lesser amount, items equal to that amount or greater must also receive prior approval by the Virginia Department of Education.  Nonconsumable items must be listed in the application.  Equipment quantities must be specified. </t>
  </si>
  <si>
    <t>Page 18</t>
  </si>
  <si>
    <t>EXPENDITURE ACCOUNTS DESCRIPTIONS</t>
  </si>
  <si>
    <r>
      <t xml:space="preserve">These accounts are for budgeting and recording expenditures of the educational agency for activities under its control.  Below are definitions of the major expenditure categories.  The descriptions provided are </t>
    </r>
    <r>
      <rPr>
        <u/>
        <sz val="11"/>
        <rFont val="Times New Roman"/>
        <family val="1"/>
      </rPr>
      <t>examples only</t>
    </r>
    <r>
      <rPr>
        <sz val="11"/>
        <rFont val="Times New Roman"/>
        <family val="1"/>
      </rPr>
      <t>.   For further clarification on the proper expenditures of funds, contact your school division budget or finance office, the grant specialist in the Virginia Department of Education, or refer to the appropriate federal act.</t>
    </r>
  </si>
  <si>
    <t>OBJECT CODE DEFINITIONS:</t>
  </si>
  <si>
    <t>(revised 5/16/17)</t>
  </si>
  <si>
    <r>
      <t xml:space="preserve">PERSONAL SERVICES - </t>
    </r>
    <r>
      <rPr>
        <sz val="11"/>
        <rFont val="Times New Roman"/>
        <family val="1"/>
      </rPr>
      <t>Includes all compensation for the direct labor of persons in the employment of the local government.  Salaries and wages paid to employees for full‐ and part‐time work, including overtime, shift differential, and similar compensation. Includes payments for time not worked, including sick leave, vacation, holidays, jury duty, military leave, and other paid absences that are earned during the reporting period.  
For the purposes of this report, the term “salaries” means all compensation including base wage.  This also includes amounts paid through salary reduction plans, such as tax‐sheltered annuities and flexible benefit plans.  Do not confuse this definition with the Virginia Retirement System (VRS) definition, which excludes supplements for retirement calculation purposes in some circumstances.</t>
    </r>
    <r>
      <rPr>
        <b/>
        <sz val="11"/>
        <rFont val="Times New Roman"/>
        <family val="1"/>
      </rPr>
      <t xml:space="preserve">
</t>
    </r>
  </si>
  <si>
    <r>
      <t>EMPLOYEE BENEFITS -</t>
    </r>
    <r>
      <rPr>
        <sz val="11"/>
        <rFont val="Times New Roman"/>
        <family val="1"/>
      </rPr>
      <t xml:space="preserve"> Job related benefits provided to employees as part of their total compensation.  Fringe benefits include the employer’s portion of FICA, pensions, insurance (life, health, disability income, etc.) and employee allowances.  
NOTE:  Fringe Benefits are a significant component of employee compensation and, like salaries and wages, are charged to the appropriate object of expenditure within each program.  If possible, fringe benefit costs should be charged to the applicable educational program or activity on an ongoing basis.  An alternative is to charge all fringe benefits to various benefit accounts.  As part of the year‐end closing process, these accounts are closed, and all costs are allocated to the appropriate educational program or activity.  The following methods are suggested for allocating such cost at year‐end.  If these methods do not provide reasonable allocations based on circumstances within the school division, then the school division should use another reasonable allocation method.  Consistency in application should be maintained at all times.
• Allocation by percentage of payroll dollars
• Allocation by Head Count
• Direct to Program or Activity</t>
    </r>
    <r>
      <rPr>
        <b/>
        <sz val="11"/>
        <rFont val="Times New Roman"/>
        <family val="1"/>
      </rPr>
      <t xml:space="preserve">
</t>
    </r>
  </si>
  <si>
    <t>Page 19</t>
  </si>
  <si>
    <r>
      <t xml:space="preserve">PURCHASED/CONTRACTUAL SERVICES - </t>
    </r>
    <r>
      <rPr>
        <sz val="11"/>
        <rFont val="Times New Roman"/>
        <family val="1"/>
      </rPr>
      <t xml:space="preserve">Services acquired from outside sources (i.e., private vendors, public authorities, or other governmental entities).  Purchase of the service is on a fee basis or fixed time contract basis.  Payments for rentals and utilities are not included in this account description.  Allowable payments would be to individual or firms that are independent contractors and not employees of the grantee or sub‐grantee organization.  The word honorarium is sometimes used to characterize such payments; the term “fee” is preferred.
• Food Purchases – Prepared meals, working meals, and/or catered services purchased through a vendor are included in this object code.  Reimbursement is capped at the per diem rate for the meal listed according to the state travel regulations.  Examples for this object code include meals provided during day‐long professional development sessions, or meals provided to support attendance at family engagement activities.  Food purchased from catering services and restaurants such as Pizza Hut, Panera Bread, and Subway is included in this object code.
• Transportation Services Public Carriers – Payments to public carriers for transportation of pupils on vehicles that are used by the public. Include payments for pupils transported in intra‐city transit buses, taxicabs, airplanes, and intercity/interstate passenger buses.
• Transportation Services Private Carriers – Payments (either cash or tokens) to parents for transportation of pupils in lieu of providing transportation on school buses. Include allowable payments to parents for pupils attending public, private, and non‐sectarian schools. Include costs associated with transporting special education students in school board‐owned vehicles to and from school.
• Transportation Services by Contract – Payments to private owners of school buses who contract with the school board to transport pupils to and from public schools. Include payments to owners of private vehicles that contract with the school board to transport pupils to and from designated public and private schools.
</t>
    </r>
  </si>
  <si>
    <t xml:space="preserve">• Purchase of Service from Other Governmental Entities – Payments for services purchased from other governmental entities (i.e., other local governments, public authorities, state agencies, and other LEAs) on a contract/fee basis. Tuition payments to other local governments for a jointly operated center are not included here but are reported under “Payments to Joint Operations” (object code 7000).
• Tuition Paid – Other Divisions In‐State, Tuition Paid – Other Divisions Out‐of‐State, and Tuition Paid – Private Schools are included in this object code.
</t>
  </si>
  <si>
    <r>
      <t xml:space="preserve">INTERNAL SERVICES - </t>
    </r>
    <r>
      <rPr>
        <sz val="11"/>
        <rFont val="Times New Roman"/>
        <family val="1"/>
      </rPr>
      <t>Charges from an Internal Service Fund to other functions/activities/elements of the local government for the use of intergovernmental services, such as data processing, automotive/motor pool, central purchasing/central stores, print shop, and risk management. These services are provided by internal services within the School District and possibly the county but not a vendor.  
• Food Purchases – Food purchased from the food services department of a school division or subgrantee equivalent to support professional development or family engagement events is included in this object code.  For example, internal expenses for school cafeterias to provide meals to support attendance at family engagement activities are included in this object code.</t>
    </r>
    <r>
      <rPr>
        <b/>
        <sz val="11"/>
        <rFont val="Times New Roman"/>
        <family val="1"/>
      </rPr>
      <t xml:space="preserve">
</t>
    </r>
  </si>
  <si>
    <t>Page 20</t>
  </si>
  <si>
    <r>
      <t xml:space="preserve">OTHER CHARGES - </t>
    </r>
    <r>
      <rPr>
        <sz val="11"/>
        <rFont val="Times New Roman"/>
        <family val="1"/>
      </rPr>
      <t xml:space="preserve">Include expenditures that support the use of programs. Includes expenditures that support the program, including utilities (maintenance and operation of plant), staff/administrative/consultant travel, office phone charges, training, leases/rental, indirect cost, and other.
• Food Purchases – Food Purchases under this object code is restricted to food purchases related to travel reimbursement for meals only (see Travel below). If the sub‐recipient’s internal travel policies conform to state travel regulations, reimbursement is allowable at per diem meals rates according to state travel regulations. If the sub‐recipient’s internal travel policies require reimbursement for the cost of each meal, reimbursement is capped at the per diem rate for the meal listed according to the state travel regulations. Sub‐recipients must elect either meals per diem or per meals costs as their internal travel policy.
• Telecommunications – Include expenditures for recurring telecommunications services for the use of on‐line computer technology (e.g., telephone/telecommunications line charges).  Telephone charges for line service for Internet connectivity and the Electronic Classroom program.
• Utilities – Payments for heat, electricity, water, and sewer services regardless of whether the service is provided by a private enterprise authority or an enterprise fund operated by a local government.
• Communications – Payments for postal, messenger, and telecommunications services, typically office voice telephone charges.  (Telecommunication costs directly related to technology uses should be coded under 6000.) In addition, office telephone charges would be coded under this code.
• Insurance – Payments for insurance except those that relate to personal services (i.e., hospitalization, group life, worker’s compensation, unemployment)
• Leases and Rentals – Includes payments for leases that are not capitalized and rental of land, structures, and equipment. Do not include payments made under a lease‐purchase agreement.
</t>
    </r>
  </si>
  <si>
    <t xml:space="preserve">• Travel – includes payments for travel reimbursement for staff/administrative/consultant travel. These are travel costs that are being reimbursed directly to travelers.  These costs may include lodging, mileage, meals, and incidentals as allowable according to state travel regulations or documented subrecipient internal travel policies. If the sub‐recipient does not have documented internal travel policies, state travel regulations will prevail.
• Contributions to Other Entities – Includes payments to other governmental entities or community organizations that are not related to the direct purchase of a service on a fee basis (which is reported under object code 3000) or payments to joint operations (which are reflected under object code 7000).
• Public Assistance Payments – Payments to individuals for public assistance programs (general government use only).
• Miscellaneous Other Charges – Includes expenditures that support the program, including indirect costs and other costs.
</t>
  </si>
  <si>
    <t>Page 21</t>
  </si>
  <si>
    <r>
      <t>MATERIALS AND SUPPLIES -</t>
    </r>
    <r>
      <rPr>
        <sz val="11"/>
        <rFont val="Times New Roman"/>
        <family val="1"/>
      </rPr>
      <t xml:space="preserve"> Includes articles and commodities that are consumed or materially altered when used and minor equipment that is not capitalized.  This includes any equipment purchased under $5,000, unless the LEA has set a lower capitalization threshold.  Therefore, computer equipment under $5,000 would be reported in “materials and supplies.”
• Food Purchases – Food items purchased from a grocery store or its equivalent for snacks or breaks is included in this object code.  Examples include bottled water, granola bars, cookies, and fruit purchased from a store such as Wal‐Mart, Food Lion, Costco, etc.  Prepared meals is not included in this object code; see object code 3000 for prepared/working/catered meals as purchased/contracted services.
• Vehicle and Powered Equipment Fuels – Gasoline, lubricating oils, or such other fuel used in the operation of vehicles and powered equipment (e.g., lawnmowers) purchased from private sources or governmental agencies.
• Vehicle and Powered Equipment Supplies – Tires, spark plugs, batteries, and chains used in the operation of vehicles and powered equipment purchased from private sources or governmental agencies.
• Textbooks – All textbooks and workbooks purchased to be used in the classroom.
• Instructional Materials – Books (not textbooks) and other materials.
</t>
    </r>
  </si>
  <si>
    <t xml:space="preserve">• Technology Software/On‐line Content – Include expenditures for videodiscs and computer programs used in the classroom for instructional purposes, operating system software (i.e., standalone software, not software that is pre‐installed and included in hardware costs), application software, and on‐line or downloadable software and content. Include expenditures for both additions and replacement.
• Non‐Capitalized Technology Hardware – Include expenditures for hardware or classroom technology equipment that is not capitalized.
• Non‐Capitalized Technology Infrastructure – Include expenditures for technology infrastructure that is not capitalized.
</t>
  </si>
  <si>
    <t>Page 22</t>
  </si>
  <si>
    <r>
      <t xml:space="preserve">CAPITAL OUTLAY - </t>
    </r>
    <r>
      <rPr>
        <sz val="11"/>
        <rFont val="Times New Roman"/>
        <family val="1"/>
      </rPr>
      <t xml:space="preserve">Note: Indirect cost cannot be claimed against capital outlay and equipment.
Outlays that result in the acquisition of or additions to fixed assets.  Capital Outlay includes the purchase
of fixed assets both replacement and/or additional.
Capital Outlay Replacement
• Technology – Hardware Replacements – Include capital outlay for replacement of hardware or classroom technology equipment. (For further clarification on which expenditures should be included in this object code, see the “Special Note” below.)
• Technology – Infrastructure Replacements – Include capital outlay for replacement of technology infrastructure. (For further clarification on which expenditures should be included in this object code, see the “Special Note” below.)
• Capital Outlay Additions – Include machinery, equipment, furniture, fixtures, communications equipment, motor vehicles, etc. that are capitalized.
• Technology – Hardware Additions – Include capital outlay for additional hardware or classroom technology equipment. (For further clarification on which expenditures should be included in this object code, see the “Special Note” below.)  
• Technology – Infrastructure Additions – Include capital outlay for additional technology infrastructure. (For further clarification on which expenditures should be included in this object code, see the “Special Note” below.)
</t>
    </r>
  </si>
  <si>
    <t xml:space="preserve">• Special Note ‐ Classification of Hardware and Infrastructure Expenditures: 
Report expenditures under technology “hardware” for computers, associated peripheral equipment, and other specialized technology equipment. Computers include desktop and laptop machines, handheld computers (i.e., Personal Digital Assistants or PDAs), and mainframe machines. Peripheral equipment includes devices attached to computers, such as monitors, keyboards, disk drives, modems, printers, scanners, cameras and speakers, etc.
Report other specialized computer devices under technology “hardware” such as fax‐back and voicemail resources; videoconferencing and other distance education tools, including satellite transmitters and receivers; cable‐based receivers; and modem or codec‐based video equipment; projection devices, from transparent and opaque projectors to video monitors; and graphing calculators and other specialized computational aids.
Report expenditures under technology “infrastructure” for equipment and devices that enable the linking of computers or video hardware to networks (such as routers, hubs, switches, access servers, modems, or codecs). Infrastructure also refers to cabling installations, whether wire, fiber optic, or coaxial, as well as electrical capacity expansion or HVAC upgrades to support networks. In wireless networking systems, include receivers and transmitters under infrastructure.
</t>
  </si>
  <si>
    <t>Page 23</t>
  </si>
  <si>
    <t>Well Rounded Students</t>
  </si>
  <si>
    <t>Safe and Healthy Students</t>
  </si>
  <si>
    <t>Technology</t>
  </si>
  <si>
    <t>G.  TRANSFERABILITY</t>
  </si>
  <si>
    <t xml:space="preserve">Section 5103(b)(2) of ESSA allows divisions to transfer all or a portion of the funds received from Title II, Part A, or Title IV, Part A, into: Title I, Part A; Title I, Part C; Title I, Part D; Title II, Part A; Title III, Part A; Title IV, Part A; or Title V, Part B.  </t>
  </si>
  <si>
    <t xml:space="preserve">Complete the tab below if funds will be transferred under Section 5103(b)(2). Please note that prior approval is required to transfer funds. The transfer request form is provided at </t>
  </si>
  <si>
    <t>Amount Budgeted</t>
  </si>
  <si>
    <t>EL</t>
  </si>
  <si>
    <t>IY</t>
  </si>
  <si>
    <t>Title II, Part A, Transferability</t>
  </si>
  <si>
    <t>Title IV, Part A, Transferability</t>
  </si>
  <si>
    <r>
      <t xml:space="preserve">Title II, Part A, Transferability
</t>
    </r>
    <r>
      <rPr>
        <b/>
        <sz val="10"/>
        <color indexed="10"/>
        <rFont val="Times New Roman"/>
        <family val="1"/>
      </rPr>
      <t>Award S367A180044
Project Code APE60022</t>
    </r>
    <r>
      <rPr>
        <b/>
        <sz val="10"/>
        <rFont val="Times New Roman"/>
        <family val="1"/>
      </rPr>
      <t xml:space="preserve">
</t>
    </r>
  </si>
  <si>
    <t>Amount Transferred to Program</t>
  </si>
  <si>
    <t>OBJECT CODE - EXPENDITURE TYPE</t>
  </si>
  <si>
    <t>1000 -  Personal Services</t>
  </si>
  <si>
    <t>Teacher Incentives</t>
  </si>
  <si>
    <t>Focus Schools, if applicable</t>
  </si>
  <si>
    <t xml:space="preserve">Private School Set-Aside </t>
  </si>
  <si>
    <t>Parent and Family Engagement</t>
  </si>
  <si>
    <t>Value of professional development personnel-related services or stipends on behalf of private schools</t>
  </si>
  <si>
    <t>2000 - Employee Benefits</t>
  </si>
  <si>
    <t>Fixed Charges (Administrative and Instruction)</t>
  </si>
  <si>
    <t xml:space="preserve">Fixed Charges (Focus Schools, if applicable) </t>
  </si>
  <si>
    <t>Fixed Charges (Parent and Family Engagement)</t>
  </si>
  <si>
    <t>Fixed Charges (Professional Development)</t>
  </si>
  <si>
    <t>Value of professional development personnel-related benefits on behalf of private schools</t>
  </si>
  <si>
    <t>3000 - Purchased/Contracted Services</t>
  </si>
  <si>
    <t>Priority Schools, if applicable</t>
  </si>
  <si>
    <t>Teacher Quality (i.e., assessments; recruitment)</t>
  </si>
  <si>
    <t>4000 - Internal Services</t>
  </si>
  <si>
    <t>Public School Choice Transportation</t>
  </si>
  <si>
    <t>5000 - Other Charges</t>
  </si>
  <si>
    <t>6000 - Materials and Supplies</t>
  </si>
  <si>
    <t>8000 - Capital Outlay</t>
  </si>
  <si>
    <t>Buildings</t>
  </si>
  <si>
    <t>Remodeling</t>
  </si>
  <si>
    <t>TOTAL BUDGET</t>
  </si>
  <si>
    <t>Does Budget Match Amount Transferred to Program?</t>
  </si>
  <si>
    <t>Page 25</t>
  </si>
  <si>
    <t>DETAILED BUDGET BREAKDOWN</t>
  </si>
  <si>
    <t>Include a detailed breakdown of the budget categories for Object Codes 1000-6000 and 8000, as shown on pages 24-25.</t>
  </si>
  <si>
    <t>Funding Source</t>
  </si>
  <si>
    <t>Indicate the fixed charge categories (such as FICA, health insurance, etc.) and specify the amount of each.</t>
  </si>
  <si>
    <t>Page 26</t>
  </si>
  <si>
    <t>If program funds are expended for professional development, justify such expenditures by demonstrating a relationship between the proposed expenditure for professional development and the program services and activities described in the application. Please indicate how these funds will support any services and activities that are described in this application.</t>
  </si>
  <si>
    <t>DETAILED BUDGET DESCRIPTION OF OBJECT CODE 3000</t>
  </si>
  <si>
    <t xml:space="preserve">Provide a description of evaluation services or other expenses related to purchased or contracted services that are not related to the professional development detailed above.  </t>
  </si>
  <si>
    <t>Page 27</t>
  </si>
  <si>
    <r>
      <t xml:space="preserve">If program funds are expended for internal services, describe these services below.
</t>
    </r>
    <r>
      <rPr>
        <sz val="11"/>
        <color rgb="FFFF0000"/>
        <rFont val="Times New Roman"/>
        <family val="1"/>
      </rPr>
      <t>NOTE:  Transportation is not allowed</t>
    </r>
  </si>
  <si>
    <t>Travel must be justified by demonstrating a relationship between the proposed travel and the needs of the program.  Please indicate the estimated cost.</t>
  </si>
  <si>
    <t>Page 28</t>
  </si>
  <si>
    <t>DETAILED BUDGET DESCRIPTION FOR OBJECT CODE 5000</t>
  </si>
  <si>
    <t>If applicable, indicate indirect costs charged to this program.  Indirect costs cannot be claimed against capital outlay and equipment.</t>
  </si>
  <si>
    <t>Provide a description of materials, supplies, and all equipment less than $5,000 per unit.  Indicate the equipment quantity.</t>
  </si>
  <si>
    <t>Page 29</t>
  </si>
  <si>
    <t>All capital outlay expenditures over $5,000 must be approved in advance by the Department of Education. If the local school division has established a threshold of a lesser amount, items equal to that amount or greater must also receive prior approval by the Department of Education.  Equipment quantities must be specified.</t>
  </si>
  <si>
    <t>DETAILED BUDGET DESCRIPTION FOR OBJECT CODE 8000</t>
  </si>
  <si>
    <t xml:space="preserve">Provide a description for expenses related to object code 8000 not included in the justification above.  </t>
  </si>
  <si>
    <t>Page 30</t>
  </si>
  <si>
    <t>H.  GENERAL EDUCATION PROVISIONS ACT (GEPA) SECTION 427</t>
  </si>
  <si>
    <t>Section 427 of the General Education Provisions Act (GEPA) requires applicants for federal funds to include in their applications a description of the steps the applicant will take to ensure equitable access to, and participation in, federally-assisted programs for students, teachers, and other program beneficiaries with special needs. The provision allows applicants discretion in developing the required description. The statute highlights six types of barriers that can impede equitable access or participation: gender, race, national origin, color, disability, or age. Based on local circumstances, the applicant should determine whether these or other barriers may prevent students, teachers, etc., from such access or participation in the federally-funded project or activity. The description in the application of steps to be taken to overcome these barriers need not be lengthy; the application may provide a clear and succinct description of how the applicant plans to address those barriers that are applicable to their circumstances.</t>
  </si>
  <si>
    <t>Describe the steps the division will take to ensure equitable access to, and participation in, grant-funded programs for students, teachers, and other program beneficiaries with special needs as required by the General Education Provisions Act (GEPA) 427, OMB Control No. 1894-00045, Section 427.</t>
  </si>
  <si>
    <t>Page 31</t>
  </si>
  <si>
    <t>I.  PRIVATE SCHOOL PARTICIPATION</t>
  </si>
  <si>
    <t>Each year, the school division must contact all eligible private (nonprofit) schools and engage in meaningful consultation on the availability of equitable services funded by Title IV, Part A. (ESEA Section 8501 and Title VIII, Uniform Provisions, Part F, Subpart 1).</t>
  </si>
  <si>
    <t>1. Are there private nonprofit schools in your school division’s attendance area?</t>
  </si>
  <si>
    <t>Yes (If yes, complete the remainder of this page.)</t>
  </si>
  <si>
    <t>No (If no, it is not necessary to complete the rest of this page.)</t>
  </si>
  <si>
    <t>2. Place an "X" in the appropriate block(s) to indicate how private schools in the division were notified on the availability of equitable services funded by Title IV, Part A. (Copies of the notification must be kept on file for monitoring purposes.)</t>
  </si>
  <si>
    <t>Regular Mail</t>
  </si>
  <si>
    <t>Certified Mail</t>
  </si>
  <si>
    <t>Telephone Calls</t>
  </si>
  <si>
    <t>Meetings</t>
  </si>
  <si>
    <t>Visits to the Private School</t>
  </si>
  <si>
    <t>Other (Please specify)</t>
  </si>
  <si>
    <t>3. What is the public school division's projected K-12 enrollment for the 2018-2019 school year?</t>
  </si>
  <si>
    <t>4. Determining Set-Asides (These fields will calculate automatically once enrollment figures have been entered.)</t>
  </si>
  <si>
    <t xml:space="preserve">a. Proposed Budget </t>
  </si>
  <si>
    <t xml:space="preserve">b. Amount of funds allocated for administration </t>
  </si>
  <si>
    <t>c. Amount to use for set-aside calculations</t>
  </si>
  <si>
    <t>5. Determining additional set-asides as a result of Transferability. These fields will calculate automatically once budget and enrollment figures have been entered.</t>
  </si>
  <si>
    <r>
      <rPr>
        <sz val="10"/>
        <rFont val="Times New Roman"/>
        <family val="1"/>
      </rPr>
      <t>6. Complete the chart below:
• In Column A, list all eligible private schools in the geographic boundaries of the school division.
• In Column B, indicate the participation status of the listed private school(s) for the</t>
    </r>
    <r>
      <rPr>
        <b/>
        <sz val="10"/>
        <rFont val="Times New Roman"/>
        <family val="1"/>
      </rPr>
      <t xml:space="preserve"> 2018-2019 award year</t>
    </r>
    <r>
      <rPr>
        <sz val="10"/>
        <rFont val="Times New Roman"/>
        <family val="1"/>
      </rPr>
      <t>, as a result of consultation.
• In Column C, enter the K-12 enrollment of private schools participating in services for the 2</t>
    </r>
    <r>
      <rPr>
        <b/>
        <sz val="10"/>
        <rFont val="Times New Roman"/>
        <family val="1"/>
      </rPr>
      <t>018-2019 award year</t>
    </r>
    <r>
      <rPr>
        <sz val="10"/>
        <rFont val="Times New Roman"/>
        <family val="1"/>
      </rPr>
      <t xml:space="preserve">.
• Column D will automatically calculate the value of services for the </t>
    </r>
    <r>
      <rPr>
        <b/>
        <sz val="10"/>
        <rFont val="Times New Roman"/>
        <family val="1"/>
      </rPr>
      <t>2018-2019 award year.</t>
    </r>
    <r>
      <rPr>
        <sz val="10"/>
        <rFont val="Times New Roman"/>
        <family val="1"/>
      </rPr>
      <t xml:space="preserve">
• In Column E, indicate the method of notification for each private school.</t>
    </r>
  </si>
  <si>
    <t>7. For the 2018-2019 award year, enter the value of services amount in cell G36 on the budget tab in the budget summary on the “Private School Set-Aside” lines.  On the Budget Detail pages, list as "Private School Set-Aside" under the appropriate object codes.</t>
  </si>
  <si>
    <t>8. Enter the value of additional services amount in cell J36 on the transferability tab in the appropriate object codes.  On the budget detail section on the same tab, list as "Private School Set-Aside" under the appropriate object codes.</t>
  </si>
  <si>
    <r>
      <t xml:space="preserve">Value of services for </t>
    </r>
    <r>
      <rPr>
        <b/>
        <sz val="10"/>
        <rFont val="Times New Roman"/>
        <family val="1"/>
      </rPr>
      <t>participating private schools</t>
    </r>
    <r>
      <rPr>
        <sz val="10"/>
        <rFont val="Times New Roman"/>
        <family val="1"/>
      </rPr>
      <t xml:space="preserve"> – from Title IVA </t>
    </r>
    <r>
      <rPr>
        <b/>
        <sz val="10"/>
        <rFont val="Times New Roman"/>
        <family val="1"/>
      </rPr>
      <t>2018-2019</t>
    </r>
    <r>
      <rPr>
        <sz val="10"/>
        <rFont val="Times New Roman"/>
        <family val="1"/>
      </rPr>
      <t xml:space="preserve"> budget</t>
    </r>
  </si>
  <si>
    <r>
      <t xml:space="preserve">Value of additional services for </t>
    </r>
    <r>
      <rPr>
        <b/>
        <sz val="10"/>
        <rFont val="Times New Roman"/>
        <family val="1"/>
      </rPr>
      <t>participating private schools</t>
    </r>
    <r>
      <rPr>
        <sz val="10"/>
        <rFont val="Times New Roman"/>
        <family val="1"/>
      </rPr>
      <t xml:space="preserve"> - from</t>
    </r>
    <r>
      <rPr>
        <b/>
        <sz val="10"/>
        <rFont val="Times New Roman"/>
        <family val="1"/>
      </rPr>
      <t xml:space="preserve"> 2018-2019 TRANSFERABILITY</t>
    </r>
  </si>
  <si>
    <r>
      <t xml:space="preserve">Total Value of Services for </t>
    </r>
    <r>
      <rPr>
        <b/>
        <sz val="10"/>
        <rFont val="Times New Roman"/>
        <family val="1"/>
      </rPr>
      <t>Public Schools</t>
    </r>
    <r>
      <rPr>
        <sz val="10"/>
        <rFont val="Times New Roman"/>
        <family val="1"/>
      </rPr>
      <t xml:space="preserve">  from</t>
    </r>
    <r>
      <rPr>
        <b/>
        <sz val="10"/>
        <rFont val="Times New Roman"/>
        <family val="1"/>
      </rPr>
      <t xml:space="preserve"> 2018-2019 allocation</t>
    </r>
  </si>
  <si>
    <r>
      <t xml:space="preserve">Total Value of additional services for </t>
    </r>
    <r>
      <rPr>
        <b/>
        <sz val="10"/>
        <rFont val="Times New Roman"/>
        <family val="1"/>
      </rPr>
      <t>Public Schools</t>
    </r>
    <r>
      <rPr>
        <sz val="10"/>
        <rFont val="Times New Roman"/>
        <family val="1"/>
      </rPr>
      <t xml:space="preserve"> from </t>
    </r>
    <r>
      <rPr>
        <b/>
        <sz val="10"/>
        <rFont val="Times New Roman"/>
        <family val="1"/>
      </rPr>
      <t>2018-2019 TRANSFERABITY</t>
    </r>
  </si>
  <si>
    <t>A</t>
  </si>
  <si>
    <t>B</t>
  </si>
  <si>
    <t>C</t>
  </si>
  <si>
    <t>D</t>
  </si>
  <si>
    <t>E</t>
  </si>
  <si>
    <t>F</t>
  </si>
  <si>
    <t>G</t>
  </si>
  <si>
    <t xml:space="preserve"> Private Schools</t>
  </si>
  <si>
    <t xml:space="preserve">Participation Status for 2018-2019 award year?
(Yes/No)  </t>
  </si>
  <si>
    <t xml:space="preserve">K-12
 Enrollment </t>
  </si>
  <si>
    <t>Value of services for participating private schools – 
from Title IVA 
2018-2019 budget
(calculated field)</t>
  </si>
  <si>
    <t>Value of additional services for participating private schools - 
from 2018-2019 
TRANSFERABILITY</t>
  </si>
  <si>
    <t>Total Value of Services (D+E)</t>
  </si>
  <si>
    <t>Method of Notification
(for non-participating schools only)</t>
  </si>
  <si>
    <t xml:space="preserve">Per Pupil Expenditure 
(calculated field):          </t>
  </si>
  <si>
    <t>Total Private school set-asides</t>
  </si>
  <si>
    <t>Per Pupil Expenditure for Transferability funds (calculated field):</t>
  </si>
  <si>
    <t>Use this figure for private school set-asides in 2018-2019 budget</t>
  </si>
  <si>
    <t>Use this figure for private school set-asides in 2018-2019 budget Transferability</t>
  </si>
  <si>
    <t>Page 34</t>
  </si>
  <si>
    <t>Payee Code</t>
  </si>
  <si>
    <t>Eisenhower 2001-02 Allocation</t>
  </si>
  <si>
    <t>Accomack County Public Schools</t>
  </si>
  <si>
    <t>Albemarle County Public Schools</t>
  </si>
  <si>
    <t>Alleghany County Public Schools</t>
  </si>
  <si>
    <t>Amelia County Public Schools</t>
  </si>
  <si>
    <t>Amherst County Public Schools</t>
  </si>
  <si>
    <t>Appomattox County Public Schools</t>
  </si>
  <si>
    <t>Arlington City Public Schools</t>
  </si>
  <si>
    <t>Augusta County Public Schools</t>
  </si>
  <si>
    <t>Bath County Public Schools</t>
  </si>
  <si>
    <t>Bedford City Public Schools</t>
  </si>
  <si>
    <t>Bland County Public Schools</t>
  </si>
  <si>
    <t>Botetourt County Public Schools</t>
  </si>
  <si>
    <t>Brunswick County Public Schools</t>
  </si>
  <si>
    <t>Buchanan County Public Schools</t>
  </si>
  <si>
    <t>Buckingham County Public Schools</t>
  </si>
  <si>
    <t>Campbell County Public Schools</t>
  </si>
  <si>
    <t>Caroline County Public Schools</t>
  </si>
  <si>
    <t>Carroll County Public Schools</t>
  </si>
  <si>
    <t>Charles City County Public Schools</t>
  </si>
  <si>
    <t>Charlotte County Public Schools</t>
  </si>
  <si>
    <t>Chesterfield County Public Schools</t>
  </si>
  <si>
    <t>Clarke County Public Schools</t>
  </si>
  <si>
    <t>Craig County Public Schools</t>
  </si>
  <si>
    <t>Culpeper County Public Schools</t>
  </si>
  <si>
    <t>Cumberland County Public Schools</t>
  </si>
  <si>
    <t>Dickenson County Public Schools</t>
  </si>
  <si>
    <t>Dinwiddie County Public Schools</t>
  </si>
  <si>
    <t>Essex County Public Schools</t>
  </si>
  <si>
    <t>Fairfax City Public Schools</t>
  </si>
  <si>
    <t>Fauquier County Public Schools</t>
  </si>
  <si>
    <t>Floyd County Public Schools</t>
  </si>
  <si>
    <t>Fluvanna County Public Schools</t>
  </si>
  <si>
    <t>Franklin County Public Schools</t>
  </si>
  <si>
    <t>Frederick County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</si>
  <si>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</si>
  <si>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</si>
  <si>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</si>
  <si>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</si>
  <si>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</si>
  <si>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</si>
  <si>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</si>
  <si>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Hanover County Public Schools</t>
  </si>
  <si>
    <t>Henrico County Public Schools</t>
  </si>
  <si>
    <t>Henry County Public Schools</t>
  </si>
  <si>
    <t>Highland County Public Schools</t>
  </si>
  <si>
    <t>Isle of Wight County Public Schools</t>
  </si>
  <si>
    <t>King George County Public Schools</t>
  </si>
  <si>
    <t>King and Queen County Public Schools</t>
  </si>
  <si>
    <t>King William County Public Schools</t>
  </si>
  <si>
    <t>Lancaster County Public Schools</t>
  </si>
  <si>
    <t>Lee County Public Schools</t>
  </si>
  <si>
    <t>Loudoun County Public Schools</t>
  </si>
  <si>
    <t>Louisa County Public Schools</t>
  </si>
  <si>
    <t>Lunenburg County Public Schools</t>
  </si>
  <si>
    <t>Madison County Public Schools</t>
  </si>
  <si>
    <t>Mathews County Public Schools</t>
  </si>
  <si>
    <t>Mecklenburg County Public Schools</t>
  </si>
  <si>
    <t>Middlesex County Public Schools</t>
  </si>
  <si>
    <t>Montgomery County Public Schools</t>
  </si>
  <si>
    <t>Nelson County Public Schools</t>
  </si>
  <si>
    <t>New Kent County Public Schools</t>
  </si>
  <si>
    <t>Northampton County Public Schools</t>
  </si>
  <si>
    <t>Northumberland County Public Schools</t>
  </si>
  <si>
    <t>Nottoway County Public Schools</t>
  </si>
  <si>
    <t>Orange County Public Schools</t>
  </si>
  <si>
    <t>Page County Public Schools</t>
  </si>
  <si>
    <t>Patrick County Public Schools</t>
  </si>
  <si>
    <t>Pittsylvania County Public Schools</t>
  </si>
  <si>
    <t>Powhatan County Public Schools</t>
  </si>
  <si>
    <t>Prince Edward County Public Schools</t>
  </si>
  <si>
    <t>Prince George County Public Schools</t>
  </si>
  <si>
    <t>Prince William County Public Schools</t>
  </si>
  <si>
    <t>Pulaski County Public Schools</t>
  </si>
  <si>
    <t>Rappahannock County Public Schools</t>
  </si>
  <si>
    <t>Richmond County Public Schools</t>
  </si>
  <si>
    <t>Roanoke  County Public Schools</t>
  </si>
  <si>
    <t>Rockbridge County Public Schools</t>
  </si>
  <si>
    <t>Rockingham County Public Schools</t>
  </si>
  <si>
    <t>Russell County Public Schools</t>
  </si>
  <si>
    <t>Scott County Public Schools</t>
  </si>
  <si>
    <t>Shenandoah County Public Schools</t>
  </si>
  <si>
    <t>Smyth County Public Schools</t>
  </si>
  <si>
    <t>Southampton County Public Schools</t>
  </si>
  <si>
    <t>Spotsylvania County Public Schools</t>
  </si>
  <si>
    <t>Stafford County Public Schools</t>
  </si>
  <si>
    <t>Surry County Public Schools</t>
  </si>
  <si>
    <t>Sussex County Public Schools</t>
  </si>
  <si>
    <t>Tazewell County Public Schools</t>
  </si>
  <si>
    <t>Warren County Public Schools</t>
  </si>
  <si>
    <t>Washington County Public Schools</t>
  </si>
  <si>
    <t>Westmoreland County Public Schools</t>
  </si>
  <si>
    <t>Wise County Public Schools</t>
  </si>
  <si>
    <t>Wythe County Public Schools</t>
  </si>
  <si>
    <t>York County Public Schools</t>
  </si>
  <si>
    <t>Alexandria City Public Schools</t>
  </si>
  <si>
    <t>Bristol City Public Schools</t>
  </si>
  <si>
    <t>Buena Vista City Public Schools</t>
  </si>
  <si>
    <t>Charlottesville City Public Schools</t>
  </si>
  <si>
    <t>Colonial Heights City Public Schools</t>
  </si>
  <si>
    <t>Covington City Public Schools</t>
  </si>
  <si>
    <t>Danville City Public Schools</t>
  </si>
  <si>
    <t>Falls Church City Public Schools</t>
  </si>
  <si>
    <t>Fredericksburg City Public Schools</t>
  </si>
  <si>
    <t>Galax City Public Schools</t>
  </si>
  <si>
    <t>Hampton City Public Schools</t>
  </si>
  <si>
    <t>Harrisonburg City Public Schools</t>
  </si>
  <si>
    <t>Hopewell City Public Schools</t>
  </si>
  <si>
    <t>Lynchburg City Public Schools</t>
  </si>
  <si>
    <t>Martinsville City Public Schools</t>
  </si>
  <si>
    <t>Newport News City Public Schools</t>
  </si>
  <si>
    <t>Norfolk City Public Schools</t>
  </si>
  <si>
    <t>Norton City Public Schools</t>
  </si>
  <si>
    <t>Petersburg City Public Schools</t>
  </si>
  <si>
    <t>Portsmouth City Public Schools</t>
  </si>
  <si>
    <t>Radford City Public Schools</t>
  </si>
  <si>
    <t>Richmond City Public Schools</t>
  </si>
  <si>
    <t>Roanoke City Public Schools</t>
  </si>
  <si>
    <t>Staunton City Public Schools</t>
  </si>
  <si>
    <t>Suffolk City Public Schools</t>
  </si>
  <si>
    <t>Virginia Beach City Public Schools</t>
  </si>
  <si>
    <t>Waynesboro City Public Schools</t>
  </si>
  <si>
    <t>Williamsburg City Public Schools</t>
  </si>
  <si>
    <t>Winchester City Public Schools</t>
  </si>
  <si>
    <t>Franklin City Public Schools</t>
  </si>
  <si>
    <t>Chesapeake City Public Schools</t>
  </si>
  <si>
    <t>Lexington City Public Schools</t>
  </si>
  <si>
    <t>Salem City Public Schools</t>
  </si>
  <si>
    <t>Poquoson City Public Schools</t>
  </si>
  <si>
    <t>Manassas City Public Schools</t>
  </si>
  <si>
    <t>Manassas Park City Public Schools</t>
  </si>
  <si>
    <t>Colonial Beach Town Public Schools</t>
  </si>
  <si>
    <t>West Point Town Public Schools</t>
  </si>
  <si>
    <t>VSDB Staunton</t>
  </si>
  <si>
    <t>VSDB Hampton</t>
  </si>
  <si>
    <t>Va Dept of Correctional Education</t>
  </si>
  <si>
    <t>Name</t>
  </si>
  <si>
    <t>Code</t>
  </si>
  <si>
    <t>INNOVATIVE ASSISTANCE PROGRAM AREAS</t>
  </si>
  <si>
    <t>Yes</t>
  </si>
  <si>
    <t>Title I A</t>
  </si>
  <si>
    <t>Title I C</t>
  </si>
  <si>
    <t>Title ID</t>
  </si>
  <si>
    <t>Title IIA</t>
  </si>
  <si>
    <t>Title IID</t>
  </si>
  <si>
    <t>Title III</t>
  </si>
  <si>
    <t>Title IV</t>
  </si>
  <si>
    <t>Title V</t>
  </si>
  <si>
    <t>Title VI</t>
  </si>
  <si>
    <t>ACCOMACK COUNTY PUBLIC SCHOOLS</t>
  </si>
  <si>
    <t>No</t>
  </si>
  <si>
    <t>Payee</t>
  </si>
  <si>
    <t>ProjectGroupID</t>
  </si>
  <si>
    <t>CONoSOLIDATED_APP_FLAG</t>
  </si>
  <si>
    <t>Allocation</t>
  </si>
  <si>
    <t>ALBEMARLE COUNTY PUBLIC SCHOOLS</t>
  </si>
  <si>
    <t xml:space="preserve"> </t>
  </si>
  <si>
    <t>Shared Services Only</t>
  </si>
  <si>
    <t>ALEXANDRIA CITY PUBLIC SCHOOLS</t>
  </si>
  <si>
    <t xml:space="preserve">1. </t>
  </si>
  <si>
    <t>1. Recruiting, training, and hiring highly qualified teachers to reduce class size</t>
  </si>
  <si>
    <t>ALLEGHANY COUNTY PUBLIC SCHOOLS</t>
  </si>
  <si>
    <t xml:space="preserve">2. </t>
  </si>
  <si>
    <t>2. Technology activities, including professional development</t>
  </si>
  <si>
    <t>AMELIA COUNTY PUBLIC SCHOOLS</t>
  </si>
  <si>
    <t>3a.</t>
  </si>
  <si>
    <t>3a. Development or acquisition and use of: computer software and hardware</t>
  </si>
  <si>
    <t>AMHERST COUNTY PUBLIC SCHOOLS</t>
  </si>
  <si>
    <t>3b.</t>
  </si>
  <si>
    <t>3b. Development or acquisition and use of: instructional/reference materials and academic assessments</t>
  </si>
  <si>
    <t>APPOMATTOX COUNTY PUBLIC SCHOOLS</t>
  </si>
  <si>
    <t>3c.</t>
  </si>
  <si>
    <t>3c. Development or acquisition and use of: library/media services and materials</t>
  </si>
  <si>
    <t>ARLINGTON COUNTY PUBLIC SCHOOLS</t>
  </si>
  <si>
    <t xml:space="preserve">4. </t>
  </si>
  <si>
    <t>4. Educational reform projects, including magnet schools</t>
  </si>
  <si>
    <t>AUGUSTA COUNTY PUBLIC SCHOOLS</t>
  </si>
  <si>
    <t xml:space="preserve">5. </t>
  </si>
  <si>
    <t>5. Programs to improve the academic achievement of educationally disadvantaged elementary and secondary students, including dropout prevention</t>
  </si>
  <si>
    <t>BATH COUNTY PUBLIC SCHOOLS</t>
  </si>
  <si>
    <t xml:space="preserve">6. </t>
  </si>
  <si>
    <t>6. Programs to improve the literacy skills of adults, including adult education and family literacy programs</t>
  </si>
  <si>
    <t>BEDFORD CITY PUBLIC SCHOOLS</t>
  </si>
  <si>
    <t xml:space="preserve">7. </t>
  </si>
  <si>
    <t>7. Programs for gifted and talented children</t>
  </si>
  <si>
    <t>BEDFORD COUNTY PUBLIC SCHOOLS</t>
  </si>
  <si>
    <t xml:space="preserve">8. </t>
  </si>
  <si>
    <t>8. Planning, design, and initial implementation of charter schools under Title V, Part B</t>
  </si>
  <si>
    <t>BLAND COUNTY PUBLIC SCHOOLS</t>
  </si>
  <si>
    <t xml:space="preserve">9. </t>
  </si>
  <si>
    <t>9. School improvement programs or activities under Sections 1116 and 1117 of Title I, Part A</t>
  </si>
  <si>
    <t>BOTETOURT COUNTY PUBLIC SCHOOLS</t>
  </si>
  <si>
    <t>10.</t>
  </si>
  <si>
    <t>10. Community service programs</t>
  </si>
  <si>
    <t>BRISTOL CITY PUBLIC SCHOOLS</t>
  </si>
  <si>
    <t>11.</t>
  </si>
  <si>
    <t>11. Consumer, economic, and personal finance education</t>
  </si>
  <si>
    <t>BRUNSWICK COUNTY PUBLIC SCHOOLS</t>
  </si>
  <si>
    <t>12.</t>
  </si>
  <si>
    <t>12. Public school choice</t>
  </si>
  <si>
    <t>BUCHANAN COUNTY PUBLIC SCHOOLS</t>
  </si>
  <si>
    <t>13.</t>
  </si>
  <si>
    <t>13. Programs to hire and support school nurses</t>
  </si>
  <si>
    <t>BUCKINGHAM COUNTY PUBLIC SCHOOLS</t>
  </si>
  <si>
    <t>14.</t>
  </si>
  <si>
    <t>14. School-based mental health services</t>
  </si>
  <si>
    <t>BUENA VISTA CITY PUBLIC SCHOOLS</t>
  </si>
  <si>
    <t>15.</t>
  </si>
  <si>
    <t>15. Alternative educational programs</t>
  </si>
  <si>
    <t>CAMPBELL COUNTY PUBLIC SCHOOLS</t>
  </si>
  <si>
    <t>16.</t>
  </si>
  <si>
    <t>16. Prekindergarten programs</t>
  </si>
  <si>
    <t>CAROLINE COUNTY PUBLIC SCHOOLS</t>
  </si>
  <si>
    <t>17.</t>
  </si>
  <si>
    <t xml:space="preserve">17. Academic intervention programs jointly operated with community-based organizations </t>
  </si>
  <si>
    <t>CARROLL COUNTY PUBLIC SCHOOLS</t>
  </si>
  <si>
    <t>18.</t>
  </si>
  <si>
    <t>18. CPR training</t>
  </si>
  <si>
    <t>CHARLES CITY COUNTY PUBLIC SCHOOLS</t>
  </si>
  <si>
    <t>19.</t>
  </si>
  <si>
    <t>19. Smaller learning communities</t>
  </si>
  <si>
    <t>CHARLOTTE COUNTY PUBLIC SCHOOLS</t>
  </si>
  <si>
    <t>20.</t>
  </si>
  <si>
    <t>20. Activities that encourage and expand improvements throughout the LEA area that  are designed to advance student academic achievement</t>
  </si>
  <si>
    <t>CHARLOTTESVILLE CITY PUBLIC SCHOOLS</t>
  </si>
  <si>
    <t>21.</t>
  </si>
  <si>
    <t>21. Parental and community involvement</t>
  </si>
  <si>
    <t>CHESAPEAKE CITY PUBLIC SCHOOLS</t>
  </si>
  <si>
    <t>22.</t>
  </si>
  <si>
    <t>22. Activities that expand learning through best-practice models</t>
  </si>
  <si>
    <t>CHESTERFIELD COUNTY PUBLIC SCHOOLS</t>
  </si>
  <si>
    <t>23.</t>
  </si>
  <si>
    <t>23. Same-gender schools and classrooms (consistent with applicable law)**</t>
  </si>
  <si>
    <t>CLARKE COUNTY PUBLIC SCHOOLS</t>
  </si>
  <si>
    <t>24.</t>
  </si>
  <si>
    <t>24. Service learning activities</t>
  </si>
  <si>
    <t>CLIFTON FORGE CITY</t>
  </si>
  <si>
    <t>25.</t>
  </si>
  <si>
    <t>25. School safety programs</t>
  </si>
  <si>
    <t>COLONIAL BEACH TOWN PUBLIC SCHOOLS</t>
  </si>
  <si>
    <t>26.</t>
  </si>
  <si>
    <t>26. Programs that use research-based cognitive and perceptual development approaches</t>
  </si>
  <si>
    <t>COLONIAL HEIGHTS CITY PUBLIC SCHOOLS</t>
  </si>
  <si>
    <t>27.</t>
  </si>
  <si>
    <t>27. Supplemental educational services as defined in Section 1116(e) of Title I, Part A</t>
  </si>
  <si>
    <t>COVINGTON CITY PUBLIC SCHOOLS</t>
  </si>
  <si>
    <t>Program Administration</t>
  </si>
  <si>
    <t>CRAIG COUNTY PUBLIC SCHOOLS</t>
  </si>
  <si>
    <t>Indirect Costs (not to exceed approved rate)</t>
  </si>
  <si>
    <t>CULPEPER COUNTY PUBLIC SCHOOLS</t>
  </si>
  <si>
    <t>CUMBERLAND COUNTY PUBLIC SCHOOLS</t>
  </si>
  <si>
    <t>DANVILLE CITY PUBLIC SCHOOLS</t>
  </si>
  <si>
    <t>DICKENSON COUNTY PUBLIC SCHOOLS</t>
  </si>
  <si>
    <t>DINWIDDIE COUNTY PUBLIC SCHOOLS</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</si>
  <si>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</si>
  <si>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</si>
  <si>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</si>
  <si>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</si>
  <si>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</si>
  <si>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</si>
  <si>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</si>
  <si>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</si>
  <si>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</si>
  <si>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</si>
  <si>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</si>
  <si>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</si>
  <si>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</si>
  <si>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</si>
  <si>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</si>
  <si>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</si>
  <si>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</si>
  <si>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</si>
  <si>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</si>
  <si>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</si>
  <si>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</si>
  <si>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</si>
  <si>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</si>
  <si>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</si>
  <si>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</si>
  <si>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</si>
  <si>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</si>
  <si>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</si>
  <si>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</si>
  <si>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JAMES MADISON UNIVERSITY</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</si>
  <si>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</si>
  <si>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</si>
  <si>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</si>
  <si>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</si>
  <si>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</si>
  <si>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</si>
  <si>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</si>
  <si>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</si>
  <si>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</si>
  <si>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</si>
  <si>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</si>
  <si>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</si>
  <si>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</si>
  <si>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</si>
  <si>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</si>
  <si>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MCVH AUTHORITY</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</si>
  <si>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</si>
  <si>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</si>
  <si>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</si>
  <si>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</si>
  <si>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</si>
  <si>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</si>
  <si>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</si>
  <si>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</si>
  <si>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</si>
  <si>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</si>
  <si>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</si>
  <si>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OLD DOMINION UNIVERSITY</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</si>
  <si>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</si>
  <si>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</si>
  <si>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</si>
  <si>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</si>
  <si>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</si>
  <si>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</si>
  <si>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</si>
  <si>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</si>
  <si>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</si>
  <si>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</si>
  <si>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</si>
  <si>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</si>
  <si>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</si>
  <si>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</si>
  <si>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</si>
  <si>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</si>
  <si>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</si>
  <si>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</si>
  <si>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</si>
  <si>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</si>
  <si>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</si>
  <si>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</si>
  <si>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</si>
  <si>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</si>
  <si>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</si>
  <si>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</si>
  <si>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SOUTHWESTERN VA TRAINING CENTER</t>
  </si>
  <si>
    <t>SPOTSYLVANIA COUNTY PUBLIC SCHOOLS</t>
  </si>
  <si>
    <t>STAFFORD COUNTY PUBLIC SCHOOLS</t>
  </si>
  <si>
    <t>STAUNTON CITY PUBLIC SCHOOLS</t>
  </si>
  <si>
    <t>SUFFOLK CITY PUBLIC SCHOOLS</t>
  </si>
  <si>
    <t>SURRY COUNTY PUBLIC SCHOOLS</t>
  </si>
  <si>
    <t>SUSSEX COUNTY PUBLIC SCHOOLS</t>
  </si>
  <si>
    <t>TAZEWELL COUNTY PUBLIC SCHOOLS</t>
  </si>
  <si>
    <t>VA BEACH CITY PUBLIC SCHOOLS</t>
  </si>
  <si>
    <t>VA DEPT OF CORRECTIONAL EDUCATION</t>
  </si>
  <si>
    <t>VIRGINIA COMMONWEALTH UNIVERSITY</t>
  </si>
  <si>
    <t>VSDB HAMPTON</t>
  </si>
  <si>
    <t>VSDB STAUNTON</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</si>
  <si>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</si>
  <si>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</si>
  <si>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</si>
  <si>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</si>
  <si>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</si>
  <si>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</si>
  <si>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</si>
  <si>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</si>
  <si>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WOODROW WILSON REHABILITATION CTR</t>
  </si>
  <si>
    <t>WYTHE COUNTY PUBLIC SCHOOLS</t>
  </si>
  <si>
    <t>YORK COUNTY PUBLIC SCHOOLS</t>
  </si>
  <si>
    <t>X</t>
  </si>
  <si>
    <t>401 McIntire Road
Charlottesville, VA 22902</t>
  </si>
  <si>
    <t>434-296-5820</t>
  </si>
  <si>
    <t>dcollins@k12albemarle.org</t>
  </si>
  <si>
    <t>Dr. Pamela Moran</t>
  </si>
  <si>
    <t>Dr. Katherine Acuff</t>
  </si>
  <si>
    <t>Debora Collins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</si>
</sst>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mmm\ d\,\ yyyy"/>
    <numFmt numFmtId="165" formatCode="#,##0.0"/>
    <numFmt numFmtId="166" formatCode="000"/>
    <numFmt numFmtId="167" formatCode="&quot;$&quot;#,##0.00"/>
    <numFmt numFmtId="168" formatCode="m/d/yy;@"/>
    <numFmt numFmtId="169" formatCode="mm/dd/yy;@"/>
  </numFmts>
  <fonts count="47" x14ac:knownFonts="1">
    <font>
      <sz val="10"/>
      <name val="Arial"/>
    </font>
    <font>
      <sz val="10"/>
      <name val="Arial"/>
      <family val="2"/>
    </font>
    <font>
      <b/>
      <sz val="11"/>
      <name val="Times New Roman"/>
      <family val="1"/>
    </font>
    <font>
      <b/>
      <sz val="10"/>
      <name val="Times New Roman"/>
      <family val="1"/>
    </font>
    <font>
      <sz val="10"/>
      <name val="Times New Roman"/>
      <family val="1"/>
    </font>
    <font>
      <sz val="8"/>
      <name val="Times New Roman"/>
      <family val="1"/>
    </font>
    <font>
      <b/>
      <sz val="8"/>
      <name val="Times New Roman"/>
      <family val="1"/>
    </font>
    <font>
      <i/>
      <sz val="10"/>
      <name val="Times New Roman"/>
      <family val="1"/>
    </font>
    <font>
      <sz val="11"/>
      <name val="Times New Roman"/>
      <family val="1"/>
    </font>
    <font>
      <b/>
      <sz val="9"/>
      <name val="Times New Roman"/>
      <family val="1"/>
    </font>
    <font>
      <b/>
      <u/>
      <sz val="9"/>
      <name val="Times New Roman"/>
      <family val="1"/>
    </font>
    <font>
      <sz val="9"/>
      <name val="Times New Roman"/>
      <family val="1"/>
    </font>
    <font>
      <sz val="9"/>
      <color indexed="8"/>
      <name val="Times New Roman"/>
      <family val="1"/>
    </font>
    <font>
      <i/>
      <sz val="9"/>
      <name val="Times New Roman"/>
      <family val="1"/>
    </font>
    <font>
      <u/>
      <sz val="9"/>
      <name val="Times New Roman"/>
      <family val="1"/>
    </font>
    <font>
      <b/>
      <sz val="7"/>
      <name val="Times New Roman"/>
      <family val="1"/>
    </font>
    <font>
      <u/>
      <sz val="11"/>
      <name val="Times New Roman"/>
      <family val="1"/>
    </font>
    <font>
      <u/>
      <sz val="10"/>
      <name val="Times New Roman"/>
      <family val="1"/>
    </font>
    <font>
      <sz val="8"/>
      <color indexed="8"/>
      <name val="Times New Roman"/>
      <family val="1"/>
    </font>
    <font>
      <u/>
      <sz val="10"/>
      <color indexed="12"/>
      <name val="Arial"/>
      <family val="2"/>
    </font>
    <font>
      <sz val="10"/>
      <name val="Comic Sans MS"/>
      <family val="4"/>
    </font>
    <font>
      <u/>
      <sz val="8"/>
      <name val="Times New Roman"/>
      <family val="1"/>
    </font>
    <font>
      <sz val="8"/>
      <color indexed="81"/>
      <name val="Times New Roman"/>
      <family val="1"/>
    </font>
    <font>
      <b/>
      <sz val="8"/>
      <color indexed="81"/>
      <name val="Tahoma"/>
      <family val="2"/>
    </font>
    <font>
      <sz val="8"/>
      <color indexed="81"/>
      <name val="Tahoma"/>
      <family val="2"/>
    </font>
    <font>
      <b/>
      <sz val="10"/>
      <color indexed="10"/>
      <name val="Times New Roman"/>
      <family val="1"/>
    </font>
    <font>
      <sz val="10"/>
      <color indexed="8"/>
      <name val="Times New Roman"/>
      <family val="1"/>
    </font>
    <font>
      <sz val="10"/>
      <color indexed="8"/>
      <name val="Arial"/>
      <family val="2"/>
    </font>
    <font>
      <sz val="10"/>
      <name val="Arial"/>
      <family val="2"/>
    </font>
    <font>
      <u/>
      <sz val="9"/>
      <color indexed="12"/>
      <name val="Times New Roman"/>
      <family val="1"/>
    </font>
    <font>
      <b/>
      <sz val="14"/>
      <name val="Times New Roman"/>
      <family val="1"/>
    </font>
    <font>
      <sz val="9"/>
      <color indexed="10"/>
      <name val="Times New Roman"/>
      <family val="1"/>
    </font>
    <font>
      <sz val="9"/>
      <name val="Arial"/>
      <family val="2"/>
    </font>
    <font>
      <b/>
      <sz val="9"/>
      <color indexed="10"/>
      <name val="Times New Roman"/>
      <family val="1"/>
    </font>
    <font>
      <sz val="10"/>
      <color indexed="10"/>
      <name val="Times New Roman"/>
      <family val="1"/>
    </font>
    <font>
      <sz val="9"/>
      <color indexed="81"/>
      <name val="Tahoma"/>
      <family val="2"/>
    </font>
    <font>
      <sz val="10.5"/>
      <name val="Times New Roman"/>
      <family val="1"/>
    </font>
    <font>
      <u/>
      <sz val="10"/>
      <color indexed="12"/>
      <name val="Times New Roman"/>
      <family val="1"/>
    </font>
    <font>
      <b/>
      <sz val="10"/>
      <color rgb="FFFF0000"/>
      <name val="Times New Roman"/>
      <family val="1"/>
    </font>
    <font>
      <sz val="10"/>
      <color rgb="FFFF0000"/>
      <name val="Times New Roman"/>
      <family val="1"/>
    </font>
    <font>
      <b/>
      <sz val="9"/>
      <color rgb="FFFF0000"/>
      <name val="Times New Roman"/>
      <family val="1"/>
    </font>
    <font>
      <b/>
      <sz val="11"/>
      <color theme="1"/>
      <name val="Times New Roman"/>
      <family val="1"/>
    </font>
    <font>
      <b/>
      <sz val="10"/>
      <color theme="1"/>
      <name val="Times New Roman"/>
      <family val="1"/>
    </font>
    <font>
      <sz val="10"/>
      <color theme="1" tint="0.34998626667073579"/>
      <name val="Times New Roman"/>
      <family val="1"/>
    </font>
    <font>
      <sz val="11"/>
      <color rgb="FFFF0000"/>
      <name val="Times New Roman"/>
      <family val="1"/>
    </font>
    <font>
      <u/>
      <sz val="9"/>
      <color indexed="12"/>
      <name val="Arial"/>
      <family val="2"/>
    </font>
    <font>
      <sz val="9"/>
      <color theme="6" tint="0.59999389629810485"/>
      <name val="Times New Roman"/>
      <family val="1"/>
    </font>
  </fonts>
  <fills count="1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9" tint="0.59996337778862885"/>
        <bgColor indexed="64"/>
      </patternFill>
    </fill>
    <fill>
      <patternFill patternType="solid">
        <fgColor rgb="FFD8E4BC"/>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28" fillId="0" borderId="0"/>
    <xf numFmtId="0" fontId="1" fillId="0" borderId="0"/>
    <xf numFmtId="0" fontId="20" fillId="0" borderId="0"/>
    <xf numFmtId="0" fontId="27" fillId="0" borderId="0"/>
    <xf numFmtId="0" fontId="27" fillId="0" borderId="0"/>
    <xf numFmtId="0" fontId="27" fillId="0" borderId="0"/>
  </cellStyleXfs>
  <cellXfs count="798">
    <xf numFmtId="0" fontId="0" fillId="0" borderId="0" xfId="0"/>
    <xf numFmtId="0" fontId="4" fillId="2" borderId="0" xfId="0" applyFont="1" applyFill="1" applyAlignment="1"/>
    <xf numFmtId="0" fontId="19" fillId="2" borderId="0" xfId="2" applyFill="1" applyAlignment="1" applyProtection="1"/>
    <xf numFmtId="3" fontId="0" fillId="0" borderId="0" xfId="0" applyNumberFormat="1"/>
    <xf numFmtId="0" fontId="4" fillId="0" borderId="0" xfId="0" applyFont="1" applyFill="1" applyAlignment="1"/>
    <xf numFmtId="0" fontId="4" fillId="2" borderId="0" xfId="0" applyFont="1" applyFill="1" applyAlignment="1" applyProtection="1"/>
    <xf numFmtId="0" fontId="4" fillId="0" borderId="0" xfId="0" applyFont="1" applyFill="1" applyAlignment="1" applyProtection="1"/>
    <xf numFmtId="0" fontId="0" fillId="0" borderId="0" xfId="0" applyAlignment="1">
      <alignment wrapText="1"/>
    </xf>
    <xf numFmtId="1" fontId="0" fillId="0" borderId="0" xfId="0" applyNumberFormat="1"/>
    <xf numFmtId="0" fontId="11" fillId="2" borderId="2" xfId="0" applyFont="1" applyFill="1" applyBorder="1" applyAlignment="1"/>
    <xf numFmtId="0" fontId="11" fillId="2" borderId="3" xfId="0" applyFont="1" applyFill="1" applyBorder="1" applyAlignment="1"/>
    <xf numFmtId="0" fontId="4" fillId="0" borderId="4" xfId="0" applyFont="1" applyFill="1" applyBorder="1" applyAlignment="1" applyProtection="1">
      <alignment horizontal="left"/>
      <protection locked="0"/>
    </xf>
    <xf numFmtId="0" fontId="8" fillId="0" borderId="4" xfId="0" applyFont="1" applyFill="1" applyBorder="1" applyAlignment="1" applyProtection="1">
      <protection locked="0"/>
    </xf>
    <xf numFmtId="0" fontId="11" fillId="0" borderId="0" xfId="0" applyFont="1" applyFill="1" applyAlignment="1" applyProtection="1">
      <protection locked="0"/>
    </xf>
    <xf numFmtId="0" fontId="4" fillId="0" borderId="0" xfId="0" applyFont="1" applyFill="1" applyBorder="1" applyAlignment="1"/>
    <xf numFmtId="1" fontId="4" fillId="0" borderId="0" xfId="0" applyNumberFormat="1" applyFont="1" applyFill="1" applyBorder="1" applyAlignment="1"/>
    <xf numFmtId="0" fontId="4" fillId="0" borderId="0" xfId="0" applyFont="1" applyFill="1" applyBorder="1" applyAlignment="1" applyProtection="1"/>
    <xf numFmtId="1" fontId="4" fillId="0" borderId="0" xfId="0" applyNumberFormat="1" applyFont="1" applyFill="1" applyBorder="1" applyAlignment="1" applyProtection="1"/>
    <xf numFmtId="0" fontId="11" fillId="0" borderId="4" xfId="0" applyFont="1" applyFill="1" applyBorder="1" applyAlignment="1" applyProtection="1">
      <alignment horizontal="center" vertical="center"/>
      <protection locked="0"/>
    </xf>
    <xf numFmtId="0" fontId="4" fillId="4" borderId="0" xfId="0" applyFont="1" applyFill="1" applyAlignment="1"/>
    <xf numFmtId="0" fontId="4" fillId="4" borderId="0" xfId="0" applyFont="1" applyFill="1" applyBorder="1" applyAlignment="1"/>
    <xf numFmtId="1" fontId="4" fillId="0" borderId="0" xfId="0" applyNumberFormat="1" applyFont="1"/>
    <xf numFmtId="0" fontId="4" fillId="0" borderId="0" xfId="0" applyFont="1"/>
    <xf numFmtId="1" fontId="26" fillId="2" borderId="5" xfId="0" applyNumberFormat="1" applyFont="1" applyFill="1" applyBorder="1" applyAlignment="1">
      <alignment horizontal="center"/>
    </xf>
    <xf numFmtId="0" fontId="26" fillId="2" borderId="5" xfId="0" applyFont="1" applyFill="1" applyBorder="1" applyAlignment="1">
      <alignment horizontal="center"/>
    </xf>
    <xf numFmtId="1" fontId="26" fillId="0" borderId="1" xfId="0" applyNumberFormat="1" applyFont="1" applyFill="1" applyBorder="1" applyAlignment="1">
      <alignment horizontal="right" wrapText="1"/>
    </xf>
    <xf numFmtId="0" fontId="26" fillId="0" borderId="1" xfId="0" applyFont="1" applyFill="1" applyBorder="1" applyAlignment="1">
      <alignment horizontal="right" wrapText="1"/>
    </xf>
    <xf numFmtId="0" fontId="26" fillId="0" borderId="1" xfId="0" applyFont="1" applyFill="1" applyBorder="1" applyAlignment="1">
      <alignment horizontal="left" wrapText="1"/>
    </xf>
    <xf numFmtId="4" fontId="26" fillId="0" borderId="1" xfId="0" applyNumberFormat="1" applyFont="1" applyFill="1" applyBorder="1" applyAlignment="1">
      <alignment horizontal="right" wrapText="1"/>
    </xf>
    <xf numFmtId="4" fontId="26" fillId="0" borderId="1" xfId="6" applyNumberFormat="1" applyFont="1" applyFill="1" applyBorder="1" applyAlignment="1">
      <alignment horizontal="right" wrapText="1"/>
    </xf>
    <xf numFmtId="0" fontId="26" fillId="0" borderId="1" xfId="6" applyFont="1" applyFill="1" applyBorder="1" applyAlignment="1">
      <alignment wrapText="1"/>
    </xf>
    <xf numFmtId="4" fontId="4" fillId="0" borderId="0" xfId="0" applyNumberFormat="1" applyFont="1"/>
    <xf numFmtId="4" fontId="11" fillId="0" borderId="0" xfId="0" applyNumberFormat="1" applyFont="1"/>
    <xf numFmtId="0" fontId="27" fillId="3" borderId="5" xfId="7" applyFont="1" applyFill="1" applyBorder="1" applyAlignment="1">
      <alignment horizontal="center"/>
    </xf>
    <xf numFmtId="0" fontId="27" fillId="0" borderId="1" xfId="7" applyFont="1" applyFill="1" applyBorder="1" applyAlignment="1"/>
    <xf numFmtId="4" fontId="27" fillId="0" borderId="1" xfId="7" applyNumberFormat="1" applyFont="1" applyFill="1" applyBorder="1" applyAlignment="1">
      <alignment horizontal="right"/>
    </xf>
    <xf numFmtId="0" fontId="27" fillId="0" borderId="1" xfId="7" applyFont="1" applyFill="1" applyBorder="1" applyAlignment="1">
      <alignment horizontal="right" wrapText="1"/>
    </xf>
    <xf numFmtId="0" fontId="27" fillId="0" borderId="1" xfId="7" applyFont="1" applyFill="1" applyBorder="1" applyAlignment="1">
      <alignment wrapText="1"/>
    </xf>
    <xf numFmtId="0" fontId="11" fillId="0" borderId="0" xfId="0" applyFont="1"/>
    <xf numFmtId="1" fontId="11" fillId="0" borderId="0" xfId="0" applyNumberFormat="1" applyFont="1"/>
    <xf numFmtId="0" fontId="4" fillId="0" borderId="0" xfId="5" applyFont="1" applyBorder="1" applyAlignment="1"/>
    <xf numFmtId="0" fontId="11" fillId="0" borderId="0" xfId="5" applyFont="1" applyBorder="1" applyAlignment="1"/>
    <xf numFmtId="49" fontId="4" fillId="0" borderId="0" xfId="0" applyNumberFormat="1" applyFont="1"/>
    <xf numFmtId="4" fontId="27" fillId="0" borderId="1" xfId="8" applyNumberFormat="1" applyFont="1" applyFill="1" applyBorder="1" applyAlignment="1">
      <alignment horizontal="right" wrapText="1"/>
    </xf>
    <xf numFmtId="0" fontId="5" fillId="0" borderId="0" xfId="0" applyFont="1"/>
    <xf numFmtId="0" fontId="11" fillId="0" borderId="6" xfId="0" applyFont="1" applyFill="1" applyBorder="1" applyAlignment="1" applyProtection="1">
      <alignment horizontal="left"/>
      <protection locked="0"/>
    </xf>
    <xf numFmtId="0" fontId="27" fillId="0" borderId="1" xfId="6" applyFont="1" applyFill="1" applyBorder="1" applyAlignment="1">
      <alignment wrapText="1"/>
    </xf>
    <xf numFmtId="0" fontId="27" fillId="3" borderId="5" xfId="8" applyFont="1" applyFill="1" applyBorder="1" applyAlignment="1">
      <alignment horizontal="center"/>
    </xf>
    <xf numFmtId="0" fontId="27" fillId="0" borderId="1" xfId="8" applyFont="1" applyFill="1" applyBorder="1" applyAlignment="1">
      <alignment wrapText="1"/>
    </xf>
    <xf numFmtId="0" fontId="27" fillId="0" borderId="1" xfId="6" applyFont="1" applyFill="1" applyBorder="1" applyAlignment="1">
      <alignment horizontal="right" wrapText="1"/>
    </xf>
    <xf numFmtId="0" fontId="27" fillId="3" borderId="5" xfId="6" applyFont="1" applyFill="1" applyBorder="1" applyAlignment="1">
      <alignment horizontal="center"/>
    </xf>
    <xf numFmtId="0" fontId="27" fillId="0" borderId="1" xfId="6" applyFont="1" applyFill="1" applyBorder="1" applyAlignment="1"/>
    <xf numFmtId="4" fontId="27" fillId="0" borderId="1" xfId="6" applyNumberFormat="1" applyFont="1" applyFill="1" applyBorder="1" applyAlignment="1">
      <alignment horizontal="right"/>
    </xf>
    <xf numFmtId="0" fontId="4" fillId="0" borderId="0" xfId="0" applyFont="1" applyFill="1" applyAlignment="1">
      <alignment horizontal="left"/>
    </xf>
    <xf numFmtId="0" fontId="9" fillId="0" borderId="4" xfId="0" applyFont="1" applyFill="1" applyBorder="1" applyAlignment="1" applyProtection="1">
      <alignment horizontal="center"/>
      <protection locked="0"/>
    </xf>
    <xf numFmtId="0" fontId="4" fillId="0" borderId="0" xfId="0" applyFont="1" applyFill="1" applyBorder="1" applyAlignment="1" applyProtection="1">
      <protection locked="0"/>
    </xf>
    <xf numFmtId="1" fontId="4" fillId="0" borderId="0" xfId="0" applyNumberFormat="1" applyFont="1" applyFill="1" applyBorder="1" applyAlignment="1" applyProtection="1">
      <protection locked="0"/>
    </xf>
    <xf numFmtId="168" fontId="6" fillId="5" borderId="4" xfId="0" applyNumberFormat="1" applyFont="1" applyFill="1" applyBorder="1" applyAlignment="1" applyProtection="1">
      <alignment horizontal="left" vertical="top" wrapText="1"/>
      <protection locked="0"/>
    </xf>
    <xf numFmtId="0" fontId="8" fillId="0" borderId="0" xfId="0" applyFont="1" applyFill="1" applyBorder="1" applyAlignment="1" applyProtection="1"/>
    <xf numFmtId="0" fontId="8" fillId="6" borderId="0" xfId="0" applyFont="1" applyFill="1" applyBorder="1" applyAlignment="1" applyProtection="1"/>
    <xf numFmtId="0" fontId="4" fillId="0" borderId="0" xfId="0" applyFont="1" applyFill="1" applyBorder="1" applyAlignment="1" applyProtection="1">
      <alignment horizontal="center"/>
    </xf>
    <xf numFmtId="167" fontId="4" fillId="7" borderId="0" xfId="0" applyNumberFormat="1" applyFont="1" applyFill="1" applyBorder="1" applyAlignment="1" applyProtection="1">
      <alignment horizontal="left" vertical="center" wrapText="1"/>
    </xf>
    <xf numFmtId="0" fontId="0" fillId="8" borderId="0" xfId="0" applyFill="1"/>
    <xf numFmtId="0" fontId="0" fillId="0" borderId="0" xfId="0" applyProtection="1">
      <protection locked="0"/>
    </xf>
    <xf numFmtId="0" fontId="8" fillId="0" borderId="0" xfId="0" applyFont="1" applyFill="1" applyProtection="1">
      <protection locked="0"/>
    </xf>
    <xf numFmtId="0" fontId="0" fillId="0" borderId="0" xfId="0" applyFill="1" applyProtection="1">
      <protection locked="0"/>
    </xf>
    <xf numFmtId="0" fontId="5"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0" fontId="11" fillId="2" borderId="8" xfId="0" applyFont="1" applyFill="1" applyBorder="1" applyAlignment="1"/>
    <xf numFmtId="0" fontId="4" fillId="0" borderId="0" xfId="4" applyFont="1" applyFill="1" applyAlignment="1"/>
    <xf numFmtId="1" fontId="4" fillId="0" borderId="0" xfId="4" applyNumberFormat="1" applyFont="1" applyFill="1" applyAlignment="1"/>
    <xf numFmtId="0" fontId="4" fillId="0" borderId="0" xfId="4" applyFont="1" applyFill="1" applyBorder="1" applyAlignment="1"/>
    <xf numFmtId="0" fontId="4" fillId="0" borderId="0" xfId="4" applyFont="1" applyFill="1"/>
    <xf numFmtId="0" fontId="4" fillId="0" borderId="0" xfId="4" applyFont="1"/>
    <xf numFmtId="4" fontId="4" fillId="9" borderId="4" xfId="4" applyNumberFormat="1" applyFont="1" applyFill="1" applyBorder="1" applyAlignment="1" applyProtection="1"/>
    <xf numFmtId="4" fontId="4" fillId="0" borderId="2" xfId="4" applyNumberFormat="1" applyFont="1" applyBorder="1" applyAlignment="1" applyProtection="1">
      <alignment horizontal="right"/>
      <protection locked="0"/>
    </xf>
    <xf numFmtId="4" fontId="4" fillId="0" borderId="2" xfId="4" applyNumberFormat="1" applyFont="1" applyFill="1" applyBorder="1" applyAlignment="1" applyProtection="1">
      <alignment horizontal="right"/>
      <protection locked="0"/>
    </xf>
    <xf numFmtId="0" fontId="8" fillId="0" borderId="4" xfId="0" applyFont="1" applyFill="1" applyBorder="1" applyAlignment="1" applyProtection="1">
      <alignment horizontal="left"/>
      <protection locked="0"/>
    </xf>
    <xf numFmtId="0" fontId="8" fillId="10" borderId="0" xfId="0" applyFont="1" applyFill="1" applyBorder="1" applyAlignment="1" applyProtection="1"/>
    <xf numFmtId="0" fontId="11" fillId="10" borderId="0" xfId="0" applyFont="1" applyFill="1" applyBorder="1" applyAlignment="1" applyProtection="1">
      <alignment horizontal="right" wrapText="1"/>
    </xf>
    <xf numFmtId="0" fontId="4" fillId="10" borderId="0" xfId="0" applyFont="1" applyFill="1" applyBorder="1" applyAlignment="1" applyProtection="1">
      <alignment horizontal="left" vertical="top" wrapText="1"/>
    </xf>
    <xf numFmtId="0" fontId="4" fillId="10" borderId="0" xfId="0" applyFont="1" applyFill="1" applyBorder="1" applyAlignment="1" applyProtection="1"/>
    <xf numFmtId="0" fontId="4" fillId="10" borderId="0" xfId="0" applyFont="1" applyFill="1" applyAlignment="1" applyProtection="1"/>
    <xf numFmtId="0" fontId="4" fillId="10" borderId="0" xfId="0" applyFont="1" applyFill="1" applyBorder="1" applyAlignment="1" applyProtection="1">
      <alignment horizontal="left" vertical="center" wrapText="1"/>
    </xf>
    <xf numFmtId="0" fontId="4" fillId="10" borderId="0" xfId="0" applyFont="1" applyFill="1" applyBorder="1" applyAlignment="1" applyProtection="1">
      <alignment horizontal="center" vertical="center" wrapText="1"/>
    </xf>
    <xf numFmtId="167" fontId="4" fillId="10" borderId="0" xfId="0" applyNumberFormat="1" applyFont="1" applyFill="1" applyBorder="1" applyAlignment="1" applyProtection="1">
      <alignment horizontal="center" vertical="center" wrapText="1"/>
    </xf>
    <xf numFmtId="0" fontId="4" fillId="10" borderId="0" xfId="0" applyFont="1" applyFill="1" applyAlignment="1" applyProtection="1">
      <alignment horizontal="left"/>
    </xf>
    <xf numFmtId="0" fontId="3" fillId="10" borderId="0" xfId="0" applyFont="1" applyFill="1" applyAlignment="1" applyProtection="1">
      <alignment horizontal="left"/>
    </xf>
    <xf numFmtId="3" fontId="4" fillId="10" borderId="0" xfId="0" applyNumberFormat="1" applyFont="1" applyFill="1" applyBorder="1" applyAlignment="1" applyProtection="1">
      <alignment horizontal="right"/>
    </xf>
    <xf numFmtId="0" fontId="4" fillId="10" borderId="0" xfId="0" applyFont="1" applyFill="1" applyAlignment="1" applyProtection="1">
      <alignment horizontal="left" vertical="top"/>
    </xf>
    <xf numFmtId="0" fontId="4" fillId="10" borderId="0" xfId="0" applyFont="1" applyFill="1" applyAlignment="1" applyProtection="1">
      <alignment vertical="top"/>
    </xf>
    <xf numFmtId="0" fontId="8" fillId="10" borderId="0" xfId="0" applyFont="1" applyFill="1" applyAlignment="1" applyProtection="1"/>
    <xf numFmtId="0" fontId="8" fillId="10" borderId="0" xfId="0" applyFont="1" applyFill="1" applyAlignment="1" applyProtection="1">
      <alignment horizontal="right"/>
    </xf>
    <xf numFmtId="0" fontId="1" fillId="10" borderId="0" xfId="0" applyFont="1" applyFill="1" applyBorder="1" applyAlignment="1" applyProtection="1">
      <alignment horizontal="left" wrapText="1"/>
    </xf>
    <xf numFmtId="0" fontId="8" fillId="10" borderId="0" xfId="0" applyFont="1" applyFill="1" applyBorder="1" applyAlignment="1" applyProtection="1">
      <alignment horizontal="right"/>
    </xf>
    <xf numFmtId="4" fontId="3" fillId="10" borderId="0" xfId="0" applyNumberFormat="1" applyFont="1" applyFill="1" applyBorder="1" applyAlignment="1" applyProtection="1">
      <alignment horizontal="left" vertical="center"/>
    </xf>
    <xf numFmtId="3" fontId="4" fillId="10" borderId="0" xfId="0" applyNumberFormat="1" applyFont="1" applyFill="1" applyBorder="1" applyAlignment="1" applyProtection="1">
      <alignment horizontal="left"/>
    </xf>
    <xf numFmtId="0" fontId="4" fillId="10" borderId="0" xfId="0" applyFont="1" applyFill="1" applyBorder="1" applyAlignment="1" applyProtection="1">
      <alignment horizontal="left" vertical="top"/>
    </xf>
    <xf numFmtId="0" fontId="4" fillId="10" borderId="0" xfId="0" applyFont="1" applyFill="1" applyBorder="1" applyAlignment="1" applyProtection="1">
      <alignment horizontal="left"/>
    </xf>
    <xf numFmtId="0" fontId="21" fillId="10" borderId="0" xfId="0" applyFont="1" applyFill="1" applyAlignment="1" applyProtection="1"/>
    <xf numFmtId="0" fontId="5" fillId="10" borderId="0" xfId="0" applyFont="1" applyFill="1" applyAlignment="1" applyProtection="1"/>
    <xf numFmtId="166" fontId="17" fillId="10" borderId="0" xfId="0" applyNumberFormat="1" applyFont="1" applyFill="1" applyAlignment="1" applyProtection="1"/>
    <xf numFmtId="0" fontId="3" fillId="10" borderId="0" xfId="0" applyFont="1" applyFill="1" applyBorder="1" applyAlignment="1" applyProtection="1">
      <alignment horizontal="left" vertical="top"/>
    </xf>
    <xf numFmtId="3" fontId="3" fillId="10" borderId="0" xfId="0" applyNumberFormat="1" applyFont="1" applyFill="1" applyBorder="1" applyAlignment="1" applyProtection="1">
      <alignment horizontal="left"/>
    </xf>
    <xf numFmtId="0" fontId="2" fillId="10" borderId="0" xfId="0" applyFont="1" applyFill="1" applyAlignment="1" applyProtection="1">
      <alignment horizontal="right"/>
    </xf>
    <xf numFmtId="0" fontId="8" fillId="10" borderId="0" xfId="0" applyFont="1" applyFill="1" applyAlignment="1"/>
    <xf numFmtId="0" fontId="17" fillId="10" borderId="0" xfId="0" applyFont="1" applyFill="1" applyAlignment="1"/>
    <xf numFmtId="0" fontId="4" fillId="10" borderId="0" xfId="0" applyFont="1" applyFill="1" applyAlignment="1"/>
    <xf numFmtId="0" fontId="8" fillId="10" borderId="0" xfId="0" applyFont="1" applyFill="1"/>
    <xf numFmtId="0" fontId="8" fillId="10" borderId="0" xfId="4" applyFont="1" applyFill="1" applyAlignment="1"/>
    <xf numFmtId="0" fontId="4" fillId="10" borderId="0" xfId="4" applyFont="1" applyFill="1" applyAlignment="1"/>
    <xf numFmtId="0" fontId="17" fillId="10" borderId="0" xfId="4" applyFont="1" applyFill="1" applyAlignment="1"/>
    <xf numFmtId="0" fontId="21" fillId="10" borderId="0" xfId="4" applyFont="1" applyFill="1" applyAlignment="1"/>
    <xf numFmtId="166" fontId="17" fillId="10" borderId="0" xfId="0" applyNumberFormat="1" applyFont="1" applyFill="1" applyBorder="1" applyAlignment="1"/>
    <xf numFmtId="166" fontId="17" fillId="10" borderId="0" xfId="4" applyNumberFormat="1" applyFont="1" applyFill="1" applyAlignment="1"/>
    <xf numFmtId="0" fontId="4" fillId="10" borderId="0" xfId="4" applyFont="1" applyFill="1"/>
    <xf numFmtId="4" fontId="3" fillId="10" borderId="2" xfId="4" applyNumberFormat="1" applyFont="1" applyFill="1" applyBorder="1" applyAlignment="1" applyProtection="1">
      <alignment horizontal="right"/>
    </xf>
    <xf numFmtId="0" fontId="4" fillId="10" borderId="4" xfId="4" applyFont="1" applyFill="1" applyBorder="1" applyAlignment="1" applyProtection="1"/>
    <xf numFmtId="4" fontId="4" fillId="10" borderId="4" xfId="4" applyNumberFormat="1" applyFont="1" applyFill="1" applyBorder="1" applyAlignment="1" applyProtection="1"/>
    <xf numFmtId="0" fontId="4" fillId="10" borderId="2" xfId="4" applyFont="1" applyFill="1" applyBorder="1" applyAlignment="1" applyProtection="1">
      <alignment horizontal="center"/>
    </xf>
    <xf numFmtId="0" fontId="3" fillId="10" borderId="4" xfId="4" applyFont="1" applyFill="1" applyBorder="1" applyAlignment="1" applyProtection="1">
      <alignment horizontal="center"/>
    </xf>
    <xf numFmtId="0" fontId="3" fillId="10" borderId="4" xfId="4" applyFont="1" applyFill="1" applyBorder="1" applyAlignment="1">
      <alignment horizontal="left"/>
    </xf>
    <xf numFmtId="0" fontId="3" fillId="10" borderId="2" xfId="4" applyFont="1" applyFill="1" applyBorder="1" applyAlignment="1">
      <alignment vertical="center" wrapText="1"/>
    </xf>
    <xf numFmtId="0" fontId="3" fillId="10" borderId="3" xfId="4" applyFont="1" applyFill="1" applyBorder="1" applyAlignment="1">
      <alignment vertical="center" wrapText="1"/>
    </xf>
    <xf numFmtId="0" fontId="3" fillId="10" borderId="8" xfId="4" applyFont="1" applyFill="1" applyBorder="1" applyAlignment="1">
      <alignment vertical="center" wrapText="1"/>
    </xf>
    <xf numFmtId="0" fontId="3" fillId="10" borderId="4" xfId="4" applyFont="1" applyFill="1" applyBorder="1" applyAlignment="1">
      <alignment vertical="center" wrapText="1"/>
    </xf>
    <xf numFmtId="0" fontId="3" fillId="10" borderId="4" xfId="4" applyFont="1" applyFill="1" applyBorder="1" applyAlignment="1" applyProtection="1">
      <alignment vertical="center" wrapText="1"/>
    </xf>
    <xf numFmtId="0" fontId="3" fillId="10" borderId="2" xfId="4" applyFont="1" applyFill="1" applyBorder="1" applyAlignment="1" applyProtection="1">
      <alignment horizontal="right" vertical="center" wrapText="1"/>
    </xf>
    <xf numFmtId="0" fontId="4" fillId="10" borderId="4" xfId="4" applyFont="1" applyFill="1" applyBorder="1" applyAlignment="1"/>
    <xf numFmtId="0" fontId="3" fillId="10" borderId="4" xfId="4" applyFont="1" applyFill="1" applyBorder="1" applyAlignment="1">
      <alignment horizontal="center"/>
    </xf>
    <xf numFmtId="0" fontId="4" fillId="10" borderId="0" xfId="4" applyFont="1" applyFill="1" applyBorder="1"/>
    <xf numFmtId="0" fontId="4" fillId="10" borderId="7" xfId="4" applyFont="1" applyFill="1" applyBorder="1"/>
    <xf numFmtId="0" fontId="21" fillId="10" borderId="0" xfId="0" applyFont="1" applyFill="1" applyAlignment="1"/>
    <xf numFmtId="0" fontId="5" fillId="10" borderId="0" xfId="0" applyFont="1" applyFill="1" applyAlignment="1"/>
    <xf numFmtId="0" fontId="4" fillId="10" borderId="0" xfId="0" applyFont="1" applyFill="1" applyBorder="1" applyAlignment="1"/>
    <xf numFmtId="166" fontId="17" fillId="10" borderId="7" xfId="0" applyNumberFormat="1" applyFont="1" applyFill="1" applyBorder="1" applyAlignment="1"/>
    <xf numFmtId="0" fontId="3" fillId="10" borderId="0" xfId="0" applyFont="1" applyFill="1" applyAlignment="1">
      <alignment horizontal="centerContinuous"/>
    </xf>
    <xf numFmtId="0" fontId="4" fillId="10" borderId="0" xfId="0" applyFont="1" applyFill="1" applyAlignment="1">
      <alignment horizontal="centerContinuous"/>
    </xf>
    <xf numFmtId="0" fontId="4" fillId="10" borderId="0" xfId="0" applyFont="1" applyFill="1" applyBorder="1" applyAlignment="1">
      <alignment horizontal="centerContinuous"/>
    </xf>
    <xf numFmtId="0" fontId="9" fillId="10" borderId="10" xfId="0" applyFont="1" applyFill="1" applyBorder="1" applyAlignment="1"/>
    <xf numFmtId="0" fontId="9" fillId="10" borderId="11" xfId="0" applyFont="1" applyFill="1" applyBorder="1" applyAlignment="1"/>
    <xf numFmtId="0" fontId="11" fillId="10" borderId="0" xfId="0" applyFont="1" applyFill="1" applyAlignment="1"/>
    <xf numFmtId="0" fontId="9" fillId="10" borderId="9" xfId="0" applyFont="1" applyFill="1" applyBorder="1" applyAlignment="1">
      <alignment horizontal="centerContinuous"/>
    </xf>
    <xf numFmtId="0" fontId="11" fillId="10" borderId="11" xfId="0" applyFont="1" applyFill="1" applyBorder="1" applyAlignment="1">
      <alignment horizontal="left"/>
    </xf>
    <xf numFmtId="0" fontId="9" fillId="10" borderId="11" xfId="0" applyFont="1" applyFill="1" applyBorder="1" applyAlignment="1">
      <alignment horizontal="left"/>
    </xf>
    <xf numFmtId="0" fontId="9" fillId="10" borderId="9" xfId="0" applyFont="1" applyFill="1" applyBorder="1" applyAlignment="1">
      <alignment horizontal="left"/>
    </xf>
    <xf numFmtId="0" fontId="11" fillId="10" borderId="12" xfId="0" applyFont="1" applyFill="1" applyBorder="1" applyAlignment="1">
      <alignment horizontal="center"/>
    </xf>
    <xf numFmtId="0" fontId="11" fillId="10" borderId="12" xfId="0" applyFont="1" applyFill="1" applyBorder="1" applyAlignment="1"/>
    <xf numFmtId="0" fontId="11" fillId="10" borderId="13" xfId="0" applyFont="1" applyFill="1" applyBorder="1" applyAlignment="1"/>
    <xf numFmtId="0" fontId="11" fillId="10" borderId="14" xfId="0" applyFont="1" applyFill="1" applyBorder="1" applyAlignment="1"/>
    <xf numFmtId="0" fontId="4" fillId="10" borderId="11" xfId="0" applyFont="1" applyFill="1" applyBorder="1" applyAlignment="1"/>
    <xf numFmtId="166" fontId="17" fillId="10" borderId="0" xfId="0" applyNumberFormat="1" applyFont="1" applyFill="1" applyAlignment="1"/>
    <xf numFmtId="0" fontId="2" fillId="10" borderId="0" xfId="0" applyFont="1" applyFill="1" applyAlignment="1"/>
    <xf numFmtId="0" fontId="2" fillId="10" borderId="0" xfId="0" applyFont="1" applyFill="1" applyAlignment="1">
      <alignment horizontal="centerContinuous"/>
    </xf>
    <xf numFmtId="0" fontId="2" fillId="10" borderId="0" xfId="0" applyFont="1" applyFill="1" applyAlignment="1">
      <alignment vertical="top"/>
    </xf>
    <xf numFmtId="4" fontId="4" fillId="10" borderId="0" xfId="0" applyNumberFormat="1" applyFont="1" applyFill="1" applyBorder="1" applyAlignment="1">
      <alignment horizontal="centerContinuous" vertical="top"/>
    </xf>
    <xf numFmtId="0" fontId="18" fillId="10" borderId="0" xfId="0" applyFont="1" applyFill="1" applyAlignment="1"/>
    <xf numFmtId="0" fontId="4" fillId="10" borderId="2" xfId="0" applyFont="1" applyFill="1" applyBorder="1" applyAlignment="1">
      <alignment horizontal="centerContinuous" vertical="top"/>
    </xf>
    <xf numFmtId="0" fontId="4" fillId="10" borderId="3" xfId="0" applyFont="1" applyFill="1" applyBorder="1" applyAlignment="1">
      <alignment horizontal="centerContinuous" vertical="top"/>
    </xf>
    <xf numFmtId="0" fontId="11" fillId="10" borderId="0" xfId="0" applyFont="1" applyFill="1" applyBorder="1" applyAlignment="1">
      <alignment horizontal="right" vertical="top"/>
    </xf>
    <xf numFmtId="0" fontId="11" fillId="10" borderId="9" xfId="0" applyFont="1" applyFill="1" applyBorder="1" applyAlignment="1"/>
    <xf numFmtId="0" fontId="9" fillId="10" borderId="2" xfId="0" applyFont="1" applyFill="1" applyBorder="1" applyAlignment="1"/>
    <xf numFmtId="0" fontId="9" fillId="10" borderId="3" xfId="0" applyFont="1" applyFill="1" applyBorder="1" applyAlignment="1"/>
    <xf numFmtId="0" fontId="9" fillId="10" borderId="8" xfId="0" applyFont="1" applyFill="1" applyBorder="1" applyAlignment="1"/>
    <xf numFmtId="0" fontId="11" fillId="10" borderId="0" xfId="0" applyFont="1" applyFill="1" applyBorder="1" applyAlignment="1"/>
    <xf numFmtId="0" fontId="11" fillId="10" borderId="3" xfId="0" applyFont="1" applyFill="1" applyBorder="1" applyAlignment="1" applyProtection="1"/>
    <xf numFmtId="0" fontId="11" fillId="10" borderId="8" xfId="0" applyFont="1" applyFill="1" applyBorder="1" applyAlignment="1" applyProtection="1"/>
    <xf numFmtId="0" fontId="11" fillId="10" borderId="3" xfId="0" applyFont="1" applyFill="1" applyBorder="1" applyAlignment="1"/>
    <xf numFmtId="0" fontId="11" fillId="10" borderId="8" xfId="0" applyFont="1" applyFill="1" applyBorder="1" applyAlignment="1"/>
    <xf numFmtId="0" fontId="11" fillId="10" borderId="2" xfId="0" applyFont="1" applyFill="1" applyBorder="1" applyAlignment="1" applyProtection="1"/>
    <xf numFmtId="0" fontId="4" fillId="10" borderId="0" xfId="0" applyFont="1" applyFill="1" applyAlignment="1">
      <alignment horizontal="centerContinuous" vertical="top"/>
    </xf>
    <xf numFmtId="0" fontId="4" fillId="10" borderId="0" xfId="0" applyFont="1" applyFill="1" applyAlignment="1">
      <alignment vertical="top"/>
    </xf>
    <xf numFmtId="0" fontId="8" fillId="10" borderId="0" xfId="0" applyFont="1" applyFill="1" applyBorder="1" applyAlignment="1"/>
    <xf numFmtId="0" fontId="4" fillId="10" borderId="0" xfId="0" applyFont="1" applyFill="1" applyBorder="1" applyAlignment="1">
      <alignment horizontal="centerContinuous" vertical="top"/>
    </xf>
    <xf numFmtId="0" fontId="4" fillId="10" borderId="0" xfId="0" quotePrefix="1" applyFont="1" applyFill="1" applyAlignment="1">
      <alignment horizontal="right" vertical="top"/>
    </xf>
    <xf numFmtId="0" fontId="4" fillId="10" borderId="0" xfId="0" quotePrefix="1" applyFont="1" applyFill="1" applyBorder="1" applyAlignment="1">
      <alignment horizontal="right" vertical="top"/>
    </xf>
    <xf numFmtId="0" fontId="3" fillId="10" borderId="0" xfId="0" applyFont="1" applyFill="1" applyAlignment="1">
      <alignment horizontal="left" vertical="top"/>
    </xf>
    <xf numFmtId="0" fontId="4" fillId="10" borderId="0" xfId="0" applyFont="1" applyFill="1" applyAlignment="1">
      <alignment horizontal="right" vertical="top"/>
    </xf>
    <xf numFmtId="0" fontId="9" fillId="10" borderId="0" xfId="0" applyFont="1" applyFill="1" applyBorder="1" applyAlignment="1" applyProtection="1">
      <alignment horizontal="left" vertical="top" wrapText="1"/>
    </xf>
    <xf numFmtId="0" fontId="9" fillId="10" borderId="0" xfId="0" applyFont="1" applyFill="1" applyBorder="1" applyAlignment="1" applyProtection="1">
      <alignment horizontal="left" vertical="top"/>
    </xf>
    <xf numFmtId="0" fontId="9" fillId="10" borderId="15" xfId="0" applyFont="1" applyFill="1" applyBorder="1" applyAlignment="1" applyProtection="1">
      <alignment horizontal="left" vertical="top" wrapText="1"/>
    </xf>
    <xf numFmtId="0" fontId="9" fillId="10" borderId="0" xfId="0" applyFont="1" applyFill="1" applyBorder="1" applyAlignment="1" applyProtection="1"/>
    <xf numFmtId="0" fontId="9" fillId="10" borderId="0" xfId="0" quotePrefix="1" applyFont="1" applyFill="1" applyBorder="1" applyAlignment="1" applyProtection="1">
      <alignment horizontal="center"/>
    </xf>
    <xf numFmtId="0" fontId="3" fillId="10" borderId="0" xfId="0" applyFont="1" applyFill="1" applyBorder="1" applyAlignment="1" applyProtection="1"/>
    <xf numFmtId="168" fontId="9" fillId="10" borderId="0" xfId="0" applyNumberFormat="1" applyFont="1" applyFill="1" applyBorder="1" applyAlignment="1" applyProtection="1">
      <alignment horizontal="left" vertical="top" wrapText="1"/>
    </xf>
    <xf numFmtId="0" fontId="9" fillId="10" borderId="0" xfId="0" applyFont="1" applyFill="1" applyBorder="1" applyAlignment="1" applyProtection="1">
      <alignment horizontal="center"/>
    </xf>
    <xf numFmtId="168" fontId="9" fillId="10" borderId="0" xfId="0" applyNumberFormat="1" applyFont="1" applyFill="1" applyBorder="1" applyAlignment="1" applyProtection="1">
      <alignment horizontal="left" vertical="top"/>
    </xf>
    <xf numFmtId="0" fontId="3" fillId="10" borderId="0" xfId="0" applyFont="1" applyFill="1" applyBorder="1" applyAlignment="1" applyProtection="1">
      <alignment horizontal="center"/>
    </xf>
    <xf numFmtId="0" fontId="9" fillId="10" borderId="0" xfId="0" applyFont="1" applyFill="1" applyBorder="1" applyAlignment="1"/>
    <xf numFmtId="0" fontId="9" fillId="10" borderId="0" xfId="0" applyFont="1" applyFill="1" applyBorder="1" applyAlignment="1">
      <alignment vertical="top"/>
    </xf>
    <xf numFmtId="0" fontId="11" fillId="10" borderId="0" xfId="0" applyFont="1" applyFill="1" applyBorder="1" applyAlignment="1">
      <alignment horizontal="left"/>
    </xf>
    <xf numFmtId="0" fontId="9" fillId="10" borderId="0" xfId="0" applyFont="1" applyFill="1" applyBorder="1" applyAlignment="1">
      <alignment horizontal="center"/>
    </xf>
    <xf numFmtId="0" fontId="11" fillId="10" borderId="0" xfId="0" applyFont="1" applyFill="1" applyAlignment="1">
      <alignment horizontal="right" wrapText="1"/>
    </xf>
    <xf numFmtId="164" fontId="4" fillId="10" borderId="0" xfId="0" applyNumberFormat="1" applyFont="1" applyFill="1" applyBorder="1" applyAlignment="1">
      <alignment horizontal="left" wrapText="1"/>
    </xf>
    <xf numFmtId="0" fontId="9" fillId="10" borderId="0" xfId="0" applyFont="1" applyFill="1" applyAlignment="1">
      <alignment horizontal="centerContinuous"/>
    </xf>
    <xf numFmtId="0" fontId="4" fillId="10" borderId="6" xfId="0" applyFont="1" applyFill="1" applyBorder="1" applyAlignment="1"/>
    <xf numFmtId="0" fontId="4" fillId="10" borderId="10" xfId="0" applyFont="1" applyFill="1" applyBorder="1" applyAlignment="1"/>
    <xf numFmtId="0" fontId="11" fillId="10" borderId="10" xfId="0" applyFont="1" applyFill="1" applyBorder="1" applyAlignment="1"/>
    <xf numFmtId="166" fontId="4" fillId="10" borderId="13" xfId="0" applyNumberFormat="1" applyFont="1" applyFill="1" applyBorder="1" applyAlignment="1">
      <alignment horizontal="right"/>
    </xf>
    <xf numFmtId="0" fontId="4" fillId="10" borderId="2" xfId="0" applyFont="1" applyFill="1" applyBorder="1" applyAlignment="1"/>
    <xf numFmtId="0" fontId="4" fillId="10" borderId="8" xfId="0" applyFont="1" applyFill="1" applyBorder="1" applyAlignment="1"/>
    <xf numFmtId="0" fontId="4" fillId="10" borderId="4" xfId="0" applyFont="1" applyFill="1" applyBorder="1" applyAlignment="1"/>
    <xf numFmtId="0" fontId="3" fillId="10" borderId="13" xfId="0" applyFont="1" applyFill="1" applyBorder="1" applyAlignment="1">
      <alignment horizontal="centerContinuous"/>
    </xf>
    <xf numFmtId="0" fontId="3" fillId="10" borderId="2" xfId="0" applyFont="1" applyFill="1" applyBorder="1" applyAlignment="1">
      <alignment horizontal="centerContinuous"/>
    </xf>
    <xf numFmtId="0" fontId="3" fillId="10" borderId="3" xfId="0" applyFont="1" applyFill="1" applyBorder="1" applyAlignment="1">
      <alignment horizontal="centerContinuous"/>
    </xf>
    <xf numFmtId="0" fontId="3" fillId="10" borderId="8" xfId="0" applyFont="1" applyFill="1" applyBorder="1" applyAlignment="1">
      <alignment horizontal="centerContinuous"/>
    </xf>
    <xf numFmtId="0" fontId="4" fillId="10" borderId="9" xfId="0" applyFont="1" applyFill="1" applyBorder="1" applyAlignment="1"/>
    <xf numFmtId="0" fontId="6" fillId="10" borderId="0" xfId="0" applyFont="1" applyFill="1" applyAlignment="1">
      <alignment horizontal="centerContinuous"/>
    </xf>
    <xf numFmtId="0" fontId="3" fillId="10" borderId="0" xfId="0" applyFont="1" applyFill="1" applyBorder="1" applyAlignment="1">
      <alignment vertical="top"/>
    </xf>
    <xf numFmtId="0" fontId="3" fillId="10" borderId="0" xfId="0" applyFont="1" applyFill="1" applyAlignment="1"/>
    <xf numFmtId="0" fontId="3" fillId="10" borderId="0" xfId="0" applyFont="1" applyFill="1" applyBorder="1" applyAlignment="1">
      <alignment horizontal="centerContinuous" vertical="top"/>
    </xf>
    <xf numFmtId="0" fontId="8" fillId="10" borderId="0" xfId="0" applyFont="1" applyFill="1" applyBorder="1" applyAlignment="1" applyProtection="1">
      <alignment horizontal="left" vertical="top" wrapText="1"/>
      <protection locked="0"/>
    </xf>
    <xf numFmtId="0" fontId="11" fillId="4" borderId="2" xfId="0" applyFont="1" applyFill="1" applyBorder="1" applyAlignment="1" applyProtection="1"/>
    <xf numFmtId="0" fontId="11" fillId="4" borderId="3" xfId="0" applyFont="1" applyFill="1" applyBorder="1" applyAlignment="1" applyProtection="1"/>
    <xf numFmtId="0" fontId="11" fillId="4" borderId="8" xfId="0" applyFont="1" applyFill="1" applyBorder="1" applyAlignment="1" applyProtection="1"/>
    <xf numFmtId="0" fontId="9" fillId="10" borderId="6"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1" fillId="0" borderId="0" xfId="0" applyFont="1"/>
    <xf numFmtId="4" fontId="11" fillId="10" borderId="0" xfId="0" applyNumberFormat="1" applyFont="1" applyFill="1" applyBorder="1" applyAlignment="1" applyProtection="1"/>
    <xf numFmtId="0" fontId="11" fillId="10" borderId="0" xfId="0" applyFont="1" applyFill="1" applyBorder="1" applyAlignment="1" applyProtection="1"/>
    <xf numFmtId="0" fontId="11" fillId="10" borderId="0" xfId="0" applyFont="1" applyFill="1" applyBorder="1" applyAlignment="1" applyProtection="1">
      <alignment vertical="top"/>
    </xf>
    <xf numFmtId="0" fontId="4" fillId="0" borderId="13" xfId="4" applyFont="1" applyFill="1" applyBorder="1"/>
    <xf numFmtId="0" fontId="4" fillId="0" borderId="13" xfId="4" applyFont="1" applyBorder="1"/>
    <xf numFmtId="0" fontId="4" fillId="10" borderId="13" xfId="4" applyFont="1" applyFill="1" applyBorder="1" applyAlignment="1">
      <alignment vertical="center"/>
    </xf>
    <xf numFmtId="0" fontId="4" fillId="10" borderId="14" xfId="4" applyFont="1" applyFill="1" applyBorder="1" applyAlignment="1">
      <alignment vertical="center"/>
    </xf>
    <xf numFmtId="0" fontId="3" fillId="10" borderId="8" xfId="4" applyFont="1" applyFill="1" applyBorder="1" applyAlignment="1">
      <alignment horizontal="center" vertical="center" wrapText="1"/>
    </xf>
    <xf numFmtId="0" fontId="3" fillId="10" borderId="4" xfId="4" applyFont="1" applyFill="1" applyBorder="1" applyAlignment="1">
      <alignment horizontal="center" vertical="center" wrapText="1"/>
    </xf>
    <xf numFmtId="0" fontId="3" fillId="10" borderId="2" xfId="4" applyFont="1" applyFill="1" applyBorder="1" applyAlignment="1">
      <alignment horizontal="center" vertical="center" wrapText="1"/>
    </xf>
    <xf numFmtId="0" fontId="4" fillId="0" borderId="0" xfId="4" applyFont="1" applyFill="1" applyAlignment="1">
      <alignment vertical="center"/>
    </xf>
    <xf numFmtId="0" fontId="4" fillId="0" borderId="0" xfId="4" applyFont="1" applyAlignment="1">
      <alignment vertical="center"/>
    </xf>
    <xf numFmtId="4" fontId="4" fillId="11" borderId="4" xfId="4" applyNumberFormat="1" applyFont="1" applyFill="1" applyBorder="1" applyAlignment="1" applyProtection="1"/>
    <xf numFmtId="4" fontId="4" fillId="11" borderId="2" xfId="4" applyNumberFormat="1" applyFont="1" applyFill="1" applyBorder="1" applyAlignment="1" applyProtection="1">
      <alignment horizontal="right"/>
    </xf>
    <xf numFmtId="4" fontId="4" fillId="11" borderId="2" xfId="4" applyNumberFormat="1" applyFont="1" applyFill="1" applyBorder="1" applyAlignment="1" applyProtection="1">
      <alignment horizontal="center"/>
    </xf>
    <xf numFmtId="4" fontId="4" fillId="11" borderId="4" xfId="4" applyNumberFormat="1" applyFont="1" applyFill="1" applyBorder="1" applyAlignment="1" applyProtection="1">
      <alignment horizontal="right"/>
    </xf>
    <xf numFmtId="0" fontId="4" fillId="11" borderId="4" xfId="4" applyFont="1" applyFill="1" applyBorder="1" applyAlignment="1" applyProtection="1"/>
    <xf numFmtId="2" fontId="4" fillId="11" borderId="4" xfId="4" applyNumberFormat="1" applyFont="1" applyFill="1" applyBorder="1" applyAlignment="1" applyProtection="1"/>
    <xf numFmtId="4" fontId="3" fillId="11" borderId="4" xfId="4" applyNumberFormat="1" applyFont="1" applyFill="1" applyBorder="1" applyAlignment="1" applyProtection="1"/>
    <xf numFmtId="4" fontId="3" fillId="11" borderId="2" xfId="4" applyNumberFormat="1" applyFont="1" applyFill="1" applyBorder="1" applyAlignment="1" applyProtection="1">
      <alignment horizontal="right"/>
    </xf>
    <xf numFmtId="4" fontId="3" fillId="11" borderId="2" xfId="4" applyNumberFormat="1" applyFont="1" applyFill="1" applyBorder="1" applyAlignment="1" applyProtection="1">
      <alignment horizontal="left"/>
    </xf>
    <xf numFmtId="0" fontId="4" fillId="7" borderId="0" xfId="0" applyFont="1" applyFill="1" applyBorder="1" applyAlignment="1"/>
    <xf numFmtId="0" fontId="4" fillId="7" borderId="0" xfId="0" applyFont="1" applyFill="1" applyAlignment="1"/>
    <xf numFmtId="1" fontId="4" fillId="0" borderId="0" xfId="0" applyNumberFormat="1" applyFont="1" applyFill="1" applyAlignment="1"/>
    <xf numFmtId="0" fontId="2" fillId="10" borderId="0" xfId="0" applyFont="1" applyFill="1" applyAlignment="1" applyProtection="1">
      <alignment horizontal="centerContinuous"/>
    </xf>
    <xf numFmtId="0" fontId="4" fillId="10" borderId="0" xfId="0" applyFont="1" applyFill="1" applyAlignment="1" applyProtection="1">
      <alignment horizontal="centerContinuous"/>
    </xf>
    <xf numFmtId="0" fontId="8" fillId="10" borderId="0" xfId="0" applyFont="1" applyFill="1" applyAlignment="1" applyProtection="1">
      <alignment horizontal="left"/>
    </xf>
    <xf numFmtId="0" fontId="4" fillId="10" borderId="11" xfId="0" applyFont="1" applyFill="1" applyBorder="1" applyAlignment="1" applyProtection="1"/>
    <xf numFmtId="0" fontId="3" fillId="10" borderId="0" xfId="0" applyFont="1" applyFill="1" applyAlignment="1" applyProtection="1">
      <alignment horizontal="centerContinuous"/>
    </xf>
    <xf numFmtId="0" fontId="17" fillId="10" borderId="0" xfId="0" applyFont="1" applyFill="1" applyAlignment="1" applyProtection="1"/>
    <xf numFmtId="0" fontId="4" fillId="10" borderId="0" xfId="0" applyFont="1" applyFill="1" applyAlignment="1" applyProtection="1">
      <alignment horizontal="right"/>
    </xf>
    <xf numFmtId="165" fontId="4" fillId="10" borderId="0" xfId="0" applyNumberFormat="1" applyFont="1" applyFill="1" applyBorder="1" applyAlignment="1" applyProtection="1">
      <alignment horizontal="right" vertical="top" wrapText="1"/>
    </xf>
    <xf numFmtId="0" fontId="4" fillId="10" borderId="0" xfId="0" applyFont="1" applyFill="1" applyBorder="1" applyAlignment="1" applyProtection="1">
      <alignment horizontal="centerContinuous"/>
    </xf>
    <xf numFmtId="4" fontId="4" fillId="10" borderId="0" xfId="0" applyNumberFormat="1" applyFont="1" applyFill="1" applyBorder="1" applyAlignment="1" applyProtection="1">
      <alignment horizontal="centerContinuous" vertical="top"/>
    </xf>
    <xf numFmtId="0" fontId="17" fillId="10" borderId="0" xfId="0" applyFont="1" applyFill="1" applyBorder="1" applyAlignment="1"/>
    <xf numFmtId="0" fontId="1" fillId="8" borderId="0" xfId="0" applyFont="1" applyFill="1"/>
    <xf numFmtId="0" fontId="1" fillId="0" borderId="0" xfId="0" applyFont="1" applyProtection="1">
      <protection locked="0"/>
    </xf>
    <xf numFmtId="0" fontId="8" fillId="4" borderId="0" xfId="0" applyFont="1" applyFill="1" applyAlignment="1"/>
    <xf numFmtId="0" fontId="8" fillId="0" borderId="0" xfId="0" applyFont="1" applyFill="1" applyAlignment="1"/>
    <xf numFmtId="0" fontId="8" fillId="0" borderId="0" xfId="0" applyFont="1" applyFill="1" applyBorder="1" applyAlignment="1"/>
    <xf numFmtId="1" fontId="8" fillId="0" borderId="0" xfId="0" applyNumberFormat="1" applyFont="1" applyFill="1" applyBorder="1" applyAlignment="1"/>
    <xf numFmtId="4" fontId="1" fillId="10" borderId="0" xfId="0" applyNumberFormat="1" applyFont="1" applyFill="1" applyBorder="1" applyAlignment="1">
      <alignment horizontal="centerContinuous" vertical="top"/>
    </xf>
    <xf numFmtId="0" fontId="4" fillId="7" borderId="4" xfId="0" applyFont="1" applyFill="1" applyBorder="1" applyAlignment="1" applyProtection="1">
      <alignment horizontal="left" vertical="top" wrapText="1"/>
    </xf>
    <xf numFmtId="2" fontId="3" fillId="12" borderId="4" xfId="0" applyNumberFormat="1" applyFont="1" applyFill="1" applyBorder="1" applyAlignment="1" applyProtection="1">
      <alignment horizontal="left" vertical="center" wrapText="1"/>
    </xf>
    <xf numFmtId="0" fontId="30" fillId="10" borderId="3" xfId="0" applyFont="1" applyFill="1" applyBorder="1" applyAlignment="1" applyProtection="1">
      <alignment vertical="center" wrapText="1"/>
    </xf>
    <xf numFmtId="0" fontId="30" fillId="10" borderId="11" xfId="0" applyFont="1" applyFill="1" applyBorder="1" applyAlignment="1" applyProtection="1">
      <alignment vertical="center" wrapText="1"/>
    </xf>
    <xf numFmtId="0" fontId="8" fillId="10" borderId="0" xfId="0" applyFont="1" applyFill="1" applyBorder="1" applyAlignment="1" applyProtection="1">
      <alignment vertical="center"/>
    </xf>
    <xf numFmtId="0" fontId="11" fillId="0" borderId="0" xfId="0" applyFont="1" applyFill="1" applyBorder="1" applyAlignment="1" applyProtection="1"/>
    <xf numFmtId="0" fontId="11" fillId="10" borderId="0" xfId="0" applyFont="1" applyFill="1" applyBorder="1" applyAlignment="1" applyProtection="1">
      <alignment horizontal="left" vertical="top" wrapText="1"/>
    </xf>
    <xf numFmtId="0" fontId="11" fillId="10" borderId="0" xfId="0" applyFont="1" applyFill="1" applyAlignment="1" applyProtection="1"/>
    <xf numFmtId="0" fontId="33" fillId="10" borderId="0" xfId="0" applyFont="1" applyFill="1" applyBorder="1" applyAlignment="1"/>
    <xf numFmtId="4" fontId="11" fillId="10" borderId="0" xfId="0" applyNumberFormat="1" applyFont="1" applyFill="1" applyBorder="1" applyAlignment="1">
      <alignment horizontal="right"/>
    </xf>
    <xf numFmtId="4" fontId="9" fillId="10" borderId="0" xfId="0" applyNumberFormat="1" applyFont="1" applyFill="1" applyBorder="1" applyAlignment="1">
      <alignment horizontal="right"/>
    </xf>
    <xf numFmtId="0" fontId="9" fillId="10" borderId="0" xfId="0" applyFont="1" applyFill="1" applyBorder="1" applyAlignment="1">
      <alignment horizontal="right"/>
    </xf>
    <xf numFmtId="0" fontId="11" fillId="10" borderId="0" xfId="0" applyFont="1" applyFill="1" applyBorder="1" applyAlignment="1">
      <alignment horizontal="left" wrapText="1"/>
    </xf>
    <xf numFmtId="0" fontId="11" fillId="10" borderId="0" xfId="0" applyFont="1" applyFill="1" applyBorder="1" applyAlignment="1">
      <alignment horizontal="center" wrapText="1"/>
    </xf>
    <xf numFmtId="4" fontId="11" fillId="10" borderId="0" xfId="0" applyNumberFormat="1" applyFont="1" applyFill="1" applyBorder="1" applyAlignment="1" applyProtection="1">
      <protection locked="0"/>
    </xf>
    <xf numFmtId="0" fontId="11" fillId="13" borderId="0" xfId="0" applyFont="1" applyFill="1" applyAlignment="1">
      <alignment vertical="center"/>
    </xf>
    <xf numFmtId="0" fontId="9" fillId="10" borderId="0" xfId="0" applyFont="1" applyFill="1" applyBorder="1" applyAlignment="1">
      <alignment horizontal="centerContinuous"/>
    </xf>
    <xf numFmtId="0" fontId="11" fillId="10" borderId="0" xfId="0" applyFont="1" applyFill="1" applyBorder="1" applyAlignment="1">
      <alignment horizontal="centerContinuous"/>
    </xf>
    <xf numFmtId="0" fontId="11" fillId="10" borderId="11" xfId="0" applyFont="1" applyFill="1" applyBorder="1" applyAlignment="1"/>
    <xf numFmtId="4" fontId="4" fillId="10" borderId="2" xfId="4" applyNumberFormat="1" applyFont="1" applyFill="1" applyBorder="1" applyAlignment="1" applyProtection="1">
      <alignment horizontal="right"/>
    </xf>
    <xf numFmtId="4" fontId="4" fillId="15" borderId="2" xfId="4" applyNumberFormat="1" applyFont="1" applyFill="1" applyBorder="1" applyAlignment="1" applyProtection="1">
      <alignment horizontal="right"/>
      <protection locked="0"/>
    </xf>
    <xf numFmtId="4" fontId="4" fillId="10" borderId="0" xfId="0" applyNumberFormat="1" applyFont="1" applyFill="1" applyBorder="1" applyAlignment="1" applyProtection="1">
      <alignment horizontal="right" vertical="top"/>
    </xf>
    <xf numFmtId="0" fontId="9" fillId="10" borderId="0" xfId="0" applyFont="1" applyFill="1" applyAlignment="1">
      <alignment horizontal="left" vertical="top"/>
    </xf>
    <xf numFmtId="0" fontId="9" fillId="10" borderId="4" xfId="4" applyFont="1" applyFill="1" applyBorder="1" applyAlignment="1" applyProtection="1">
      <alignment vertical="top"/>
    </xf>
    <xf numFmtId="0" fontId="11" fillId="10" borderId="4" xfId="4" applyFont="1" applyFill="1" applyBorder="1" applyAlignment="1" applyProtection="1">
      <alignment horizontal="center" vertical="center"/>
    </xf>
    <xf numFmtId="0" fontId="11" fillId="10" borderId="0" xfId="4" applyFont="1" applyFill="1" applyBorder="1" applyAlignment="1" applyProtection="1">
      <alignment horizontal="center" vertical="center"/>
    </xf>
    <xf numFmtId="4" fontId="11" fillId="10" borderId="0" xfId="4" applyNumberFormat="1" applyFont="1" applyFill="1" applyBorder="1" applyAlignment="1" applyProtection="1">
      <alignment horizontal="center"/>
      <protection locked="0"/>
    </xf>
    <xf numFmtId="0" fontId="9" fillId="10" borderId="0" xfId="0" applyFont="1" applyFill="1" applyBorder="1" applyAlignment="1">
      <alignment horizontal="left" vertical="top"/>
    </xf>
    <xf numFmtId="0" fontId="9" fillId="10" borderId="0" xfId="0" applyFont="1" applyFill="1" applyBorder="1" applyAlignment="1">
      <alignment horizontal="left" vertical="top" wrapText="1"/>
    </xf>
    <xf numFmtId="0" fontId="3" fillId="10" borderId="4" xfId="0" applyFont="1" applyFill="1" applyBorder="1" applyAlignment="1">
      <alignment vertical="center" wrapText="1"/>
    </xf>
    <xf numFmtId="0" fontId="4" fillId="10" borderId="0" xfId="0" applyFont="1" applyFill="1" applyBorder="1" applyAlignment="1">
      <alignment horizontal="center" vertical="center"/>
    </xf>
    <xf numFmtId="0" fontId="4" fillId="10" borderId="0" xfId="0" applyFont="1" applyFill="1" applyAlignment="1">
      <alignment horizontal="center" vertical="center"/>
    </xf>
    <xf numFmtId="4" fontId="38" fillId="10" borderId="2" xfId="4" applyNumberFormat="1" applyFont="1" applyFill="1" applyBorder="1" applyAlignment="1" applyProtection="1">
      <alignment horizontal="center"/>
    </xf>
    <xf numFmtId="0" fontId="4" fillId="10" borderId="0" xfId="0" applyFont="1" applyFill="1" applyBorder="1" applyAlignment="1" applyProtection="1">
      <alignment horizontal="right"/>
    </xf>
    <xf numFmtId="0" fontId="11" fillId="2" borderId="0" xfId="0" applyFont="1" applyFill="1" applyBorder="1" applyAlignment="1" applyProtection="1">
      <alignment horizontal="center"/>
    </xf>
    <xf numFmtId="0" fontId="11" fillId="2" borderId="7" xfId="0" applyFont="1" applyFill="1" applyBorder="1" applyAlignment="1" applyProtection="1">
      <alignment horizontal="center"/>
    </xf>
    <xf numFmtId="4" fontId="9" fillId="10" borderId="3" xfId="0" applyNumberFormat="1" applyFont="1" applyFill="1" applyBorder="1" applyAlignment="1" applyProtection="1">
      <alignment horizontal="center" wrapText="1"/>
    </xf>
    <xf numFmtId="0" fontId="9" fillId="10" borderId="3" xfId="0" applyFont="1" applyFill="1" applyBorder="1" applyAlignment="1" applyProtection="1">
      <alignment horizontal="right"/>
    </xf>
    <xf numFmtId="0" fontId="11" fillId="10" borderId="9" xfId="0" applyFont="1" applyFill="1" applyBorder="1" applyAlignment="1" applyProtection="1"/>
    <xf numFmtId="0" fontId="45" fillId="10" borderId="0" xfId="2" applyFont="1" applyFill="1" applyAlignment="1" applyProtection="1"/>
    <xf numFmtId="0" fontId="4" fillId="0" borderId="4" xfId="0" applyFont="1" applyBorder="1" applyAlignment="1" applyProtection="1">
      <alignment vertical="center" wrapText="1"/>
      <protection locked="0"/>
    </xf>
    <xf numFmtId="0" fontId="30" fillId="10" borderId="0" xfId="0" applyFont="1" applyFill="1" applyBorder="1" applyAlignment="1" applyProtection="1">
      <alignment vertical="center" wrapText="1"/>
    </xf>
    <xf numFmtId="2" fontId="9" fillId="10" borderId="0" xfId="0" applyNumberFormat="1" applyFont="1" applyFill="1" applyBorder="1" applyAlignment="1" applyProtection="1">
      <alignment wrapText="1"/>
    </xf>
    <xf numFmtId="2" fontId="9" fillId="10" borderId="8" xfId="0" applyNumberFormat="1" applyFont="1" applyFill="1" applyBorder="1" applyAlignment="1" applyProtection="1">
      <alignment wrapText="1"/>
    </xf>
    <xf numFmtId="4" fontId="9" fillId="10" borderId="17" xfId="0" applyNumberFormat="1" applyFont="1" applyFill="1" applyBorder="1" applyAlignment="1" applyProtection="1">
      <alignment horizontal="right"/>
    </xf>
    <xf numFmtId="4" fontId="9" fillId="10" borderId="24" xfId="0" applyNumberFormat="1" applyFont="1" applyFill="1" applyBorder="1" applyAlignment="1" applyProtection="1">
      <alignment horizontal="right"/>
    </xf>
    <xf numFmtId="4" fontId="9" fillId="10" borderId="16" xfId="0" applyNumberFormat="1" applyFont="1" applyFill="1" applyBorder="1" applyAlignment="1" applyProtection="1">
      <alignment horizontal="center" vertical="center" wrapText="1"/>
    </xf>
    <xf numFmtId="4" fontId="4" fillId="16" borderId="2" xfId="4" applyNumberFormat="1" applyFont="1" applyFill="1" applyBorder="1" applyAlignment="1" applyProtection="1">
      <alignment horizontal="right"/>
      <protection locked="0"/>
    </xf>
    <xf numFmtId="0" fontId="2" fillId="10" borderId="0" xfId="0" applyFont="1" applyFill="1" applyAlignment="1">
      <alignment horizontal="center"/>
    </xf>
    <xf numFmtId="0" fontId="4" fillId="10" borderId="0" xfId="0" applyFont="1" applyFill="1" applyAlignment="1">
      <alignment horizontal="left"/>
    </xf>
    <xf numFmtId="0" fontId="4" fillId="10" borderId="0" xfId="0" applyFont="1" applyFill="1" applyAlignment="1">
      <alignment horizontal="left" vertical="top" wrapText="1"/>
    </xf>
    <xf numFmtId="4" fontId="2" fillId="10" borderId="0" xfId="0" applyNumberFormat="1" applyFont="1" applyFill="1" applyBorder="1" applyAlignment="1" applyProtection="1">
      <alignment horizontal="center" wrapText="1"/>
    </xf>
    <xf numFmtId="0" fontId="9" fillId="10" borderId="0" xfId="0" applyFont="1" applyFill="1" applyBorder="1" applyAlignment="1">
      <alignment horizontal="center" vertical="top" wrapText="1"/>
    </xf>
    <xf numFmtId="0" fontId="2" fillId="10" borderId="0" xfId="0" applyFont="1" applyFill="1" applyAlignment="1">
      <alignment horizontal="center" vertical="top"/>
    </xf>
    <xf numFmtId="0" fontId="10" fillId="10" borderId="0" xfId="0" applyFont="1" applyFill="1" applyAlignment="1">
      <alignment horizontal="left" vertical="top" wrapText="1"/>
    </xf>
    <xf numFmtId="4" fontId="11" fillId="10" borderId="0" xfId="0" applyNumberFormat="1" applyFont="1" applyFill="1" applyBorder="1" applyAlignment="1">
      <alignment horizontal="right" wrapText="1"/>
    </xf>
    <xf numFmtId="4" fontId="4" fillId="10" borderId="0" xfId="0" applyNumberFormat="1" applyFont="1" applyFill="1" applyBorder="1" applyAlignment="1">
      <alignment horizontal="right" wrapText="1"/>
    </xf>
    <xf numFmtId="0" fontId="9" fillId="10" borderId="0" xfId="0" applyFont="1" applyFill="1" applyBorder="1" applyAlignment="1">
      <alignment horizontal="center" wrapText="1"/>
    </xf>
    <xf numFmtId="4" fontId="11" fillId="10" borderId="4" xfId="0" applyNumberFormat="1" applyFont="1" applyFill="1" applyBorder="1" applyAlignment="1" applyProtection="1">
      <alignment horizontal="right"/>
    </xf>
    <xf numFmtId="0" fontId="9" fillId="10" borderId="17" xfId="0" applyFont="1" applyFill="1" applyBorder="1" applyAlignment="1">
      <alignment horizontal="center" vertical="center" wrapText="1"/>
    </xf>
    <xf numFmtId="0" fontId="11" fillId="10" borderId="2" xfId="0" applyFont="1" applyFill="1" applyBorder="1" applyAlignment="1"/>
    <xf numFmtId="0" fontId="4" fillId="10" borderId="0" xfId="4" applyFont="1" applyFill="1" applyAlignment="1">
      <alignment horizontal="left" vertical="top" wrapText="1"/>
    </xf>
    <xf numFmtId="0" fontId="4" fillId="10" borderId="0" xfId="0" applyFont="1" applyFill="1" applyAlignment="1">
      <alignment horizontal="right"/>
    </xf>
    <xf numFmtId="4" fontId="5" fillId="0" borderId="0" xfId="0" applyNumberFormat="1" applyFont="1" applyFill="1" applyBorder="1" applyAlignment="1" applyProtection="1">
      <alignment horizontal="right"/>
      <protection locked="0"/>
    </xf>
    <xf numFmtId="0" fontId="4" fillId="10" borderId="0" xfId="0" applyFont="1" applyFill="1" applyBorder="1" applyAlignment="1" applyProtection="1">
      <alignment horizontal="left" wrapText="1"/>
    </xf>
    <xf numFmtId="0" fontId="4" fillId="10" borderId="0" xfId="0" applyFont="1" applyFill="1" applyBorder="1" applyAlignment="1" applyProtection="1">
      <alignment horizontal="center" vertical="top" wrapText="1"/>
    </xf>
    <xf numFmtId="0" fontId="1" fillId="10" borderId="0" xfId="0" applyFont="1" applyFill="1" applyBorder="1" applyAlignment="1">
      <alignment horizontal="left" wrapText="1"/>
    </xf>
    <xf numFmtId="0" fontId="4" fillId="10" borderId="0" xfId="0" applyFont="1" applyFill="1" applyAlignment="1" applyProtection="1">
      <alignment horizontal="center"/>
    </xf>
    <xf numFmtId="0" fontId="0" fillId="10" borderId="0" xfId="0" applyFill="1" applyBorder="1" applyAlignment="1" applyProtection="1"/>
    <xf numFmtId="0" fontId="3" fillId="10" borderId="0" xfId="0" applyFont="1" applyFill="1" applyBorder="1" applyAlignment="1" applyProtection="1">
      <alignment horizontal="left" wrapText="1"/>
    </xf>
    <xf numFmtId="0" fontId="3" fillId="10" borderId="0" xfId="0" applyFont="1" applyFill="1" applyBorder="1" applyAlignment="1" applyProtection="1">
      <alignment horizontal="left"/>
    </xf>
    <xf numFmtId="0" fontId="4" fillId="10" borderId="0" xfId="0" applyFont="1" applyFill="1" applyBorder="1" applyAlignment="1">
      <alignment horizontal="center"/>
    </xf>
    <xf numFmtId="0" fontId="4" fillId="10" borderId="0" xfId="0" applyFont="1" applyFill="1" applyBorder="1" applyAlignment="1">
      <alignment horizontal="left" wrapText="1"/>
    </xf>
    <xf numFmtId="0" fontId="4" fillId="10" borderId="0" xfId="0" applyFont="1" applyFill="1" applyBorder="1" applyAlignment="1">
      <alignment horizontal="left"/>
    </xf>
    <xf numFmtId="0" fontId="4" fillId="0" borderId="12" xfId="0" applyNumberFormat="1" applyFont="1" applyBorder="1" applyAlignment="1" applyProtection="1">
      <alignment vertical="top" wrapText="1"/>
      <protection locked="0"/>
    </xf>
    <xf numFmtId="0" fontId="4" fillId="0" borderId="13" xfId="0" applyNumberFormat="1" applyFont="1" applyBorder="1" applyAlignment="1" applyProtection="1">
      <alignment vertical="top" wrapText="1"/>
      <protection locked="0"/>
    </xf>
    <xf numFmtId="0" fontId="4" fillId="0" borderId="14" xfId="0" applyNumberFormat="1" applyFont="1" applyBorder="1" applyAlignment="1" applyProtection="1">
      <alignment vertical="top" wrapText="1"/>
      <protection locked="0"/>
    </xf>
    <xf numFmtId="0" fontId="4" fillId="0" borderId="10" xfId="0" applyNumberFormat="1" applyFont="1" applyBorder="1" applyAlignment="1" applyProtection="1">
      <alignment vertical="top" wrapText="1"/>
      <protection locked="0"/>
    </xf>
    <xf numFmtId="0" fontId="4" fillId="0" borderId="11" xfId="0" applyNumberFormat="1" applyFont="1" applyBorder="1" applyAlignment="1" applyProtection="1">
      <alignment vertical="top" wrapText="1"/>
      <protection locked="0"/>
    </xf>
    <xf numFmtId="0" fontId="4" fillId="0" borderId="9" xfId="0" applyNumberFormat="1" applyFont="1" applyBorder="1" applyAlignment="1" applyProtection="1">
      <alignment vertical="top" wrapText="1"/>
      <protection locked="0"/>
    </xf>
    <xf numFmtId="0" fontId="2" fillId="10" borderId="0" xfId="0" applyFont="1" applyFill="1" applyAlignment="1">
      <alignment horizontal="center"/>
    </xf>
    <xf numFmtId="0" fontId="4" fillId="10" borderId="0" xfId="0" applyFont="1" applyFill="1" applyAlignment="1">
      <alignment horizontal="left" wrapText="1"/>
    </xf>
    <xf numFmtId="0" fontId="4" fillId="10" borderId="0" xfId="0" applyFont="1" applyFill="1" applyAlignment="1">
      <alignment horizontal="left"/>
    </xf>
    <xf numFmtId="0" fontId="4" fillId="10" borderId="0" xfId="0" applyFont="1" applyFill="1" applyBorder="1" applyAlignment="1">
      <alignment horizontal="left" vertical="top" wrapText="1"/>
    </xf>
    <xf numFmtId="0" fontId="11" fillId="5" borderId="18" xfId="0" applyFont="1" applyFill="1" applyBorder="1" applyAlignment="1" applyProtection="1">
      <alignment horizontal="left" vertical="top" wrapText="1"/>
      <protection locked="0"/>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4" fillId="10" borderId="0" xfId="0" applyFont="1" applyFill="1" applyAlignment="1">
      <alignment horizontal="left" vertical="top" wrapText="1"/>
    </xf>
    <xf numFmtId="0" fontId="4" fillId="10" borderId="0" xfId="0" applyFont="1" applyFill="1" applyAlignment="1">
      <alignment horizontal="center"/>
    </xf>
    <xf numFmtId="0" fontId="4" fillId="10" borderId="2" xfId="0" applyFont="1" applyFill="1" applyBorder="1" applyAlignment="1">
      <alignment horizontal="right" wrapText="1"/>
    </xf>
    <xf numFmtId="0" fontId="4" fillId="10" borderId="3" xfId="0" applyFont="1" applyFill="1" applyBorder="1" applyAlignment="1">
      <alignment horizontal="right" wrapText="1"/>
    </xf>
    <xf numFmtId="0" fontId="4" fillId="10" borderId="8" xfId="0" applyFont="1" applyFill="1" applyBorder="1" applyAlignment="1">
      <alignment horizontal="right" wrapText="1"/>
    </xf>
    <xf numFmtId="2" fontId="4" fillId="10" borderId="4" xfId="0" applyNumberFormat="1" applyFont="1" applyFill="1" applyBorder="1" applyAlignment="1" applyProtection="1">
      <alignment horizontal="right"/>
    </xf>
    <xf numFmtId="0" fontId="4" fillId="0" borderId="6" xfId="0" applyNumberFormat="1" applyFont="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0" fontId="4" fillId="0" borderId="7" xfId="0" applyNumberFormat="1" applyFont="1" applyBorder="1" applyAlignment="1" applyProtection="1">
      <alignment vertical="top" wrapText="1"/>
      <protection locked="0"/>
    </xf>
    <xf numFmtId="0" fontId="4" fillId="10" borderId="13" xfId="0" applyFont="1" applyFill="1" applyBorder="1" applyAlignment="1">
      <alignment horizontal="left" wrapText="1"/>
    </xf>
    <xf numFmtId="2" fontId="4" fillId="0" borderId="4" xfId="0" applyNumberFormat="1" applyFont="1" applyBorder="1" applyAlignment="1" applyProtection="1">
      <alignment horizontal="right" wrapText="1"/>
      <protection locked="0"/>
    </xf>
    <xf numFmtId="0" fontId="4" fillId="10" borderId="4" xfId="0" applyFont="1" applyFill="1" applyBorder="1" applyAlignment="1">
      <alignment horizontal="center" vertical="center" wrapText="1"/>
    </xf>
    <xf numFmtId="4" fontId="2" fillId="10" borderId="0" xfId="0" applyNumberFormat="1" applyFont="1" applyFill="1" applyBorder="1" applyAlignment="1" applyProtection="1">
      <alignment horizontal="center" wrapText="1"/>
    </xf>
    <xf numFmtId="0" fontId="9" fillId="10" borderId="0" xfId="3" applyFont="1" applyFill="1" applyBorder="1" applyAlignment="1">
      <alignment horizontal="left" vertical="center" wrapText="1"/>
    </xf>
    <xf numFmtId="0" fontId="3" fillId="10" borderId="4" xfId="0" applyFont="1" applyFill="1" applyBorder="1" applyAlignment="1">
      <alignment horizontal="center" vertical="center" wrapText="1"/>
    </xf>
    <xf numFmtId="0" fontId="3" fillId="10" borderId="4" xfId="0" applyFont="1" applyFill="1" applyBorder="1" applyAlignment="1">
      <alignment horizontal="center" wrapText="1"/>
    </xf>
    <xf numFmtId="0" fontId="4" fillId="10" borderId="4" xfId="0" applyFont="1" applyFill="1" applyBorder="1" applyAlignment="1">
      <alignment horizontal="center" vertical="center"/>
    </xf>
    <xf numFmtId="0" fontId="11" fillId="13" borderId="4" xfId="0" applyFont="1" applyFill="1" applyBorder="1" applyAlignment="1">
      <alignment horizontal="left" vertical="center"/>
    </xf>
    <xf numFmtId="0" fontId="9" fillId="10" borderId="4" xfId="4" applyFont="1" applyFill="1" applyBorder="1" applyAlignment="1" applyProtection="1">
      <alignment horizontal="center" wrapText="1"/>
    </xf>
    <xf numFmtId="0" fontId="9" fillId="10" borderId="2" xfId="4" applyFont="1" applyFill="1" applyBorder="1" applyAlignment="1" applyProtection="1">
      <alignment horizontal="center" wrapText="1"/>
    </xf>
    <xf numFmtId="0" fontId="9" fillId="10" borderId="3" xfId="4" applyFont="1" applyFill="1" applyBorder="1" applyAlignment="1" applyProtection="1">
      <alignment horizontal="center" wrapText="1"/>
    </xf>
    <xf numFmtId="0" fontId="9" fillId="10" borderId="8" xfId="4" applyFont="1" applyFill="1" applyBorder="1" applyAlignment="1" applyProtection="1">
      <alignment horizontal="center" wrapText="1"/>
    </xf>
    <xf numFmtId="4" fontId="9" fillId="10" borderId="3" xfId="4" applyNumberFormat="1" applyFont="1" applyFill="1" applyBorder="1" applyAlignment="1" applyProtection="1">
      <alignment horizontal="center"/>
    </xf>
    <xf numFmtId="4" fontId="9" fillId="10" borderId="8" xfId="4" applyNumberFormat="1" applyFont="1" applyFill="1" applyBorder="1" applyAlignment="1" applyProtection="1">
      <alignment horizontal="center"/>
    </xf>
    <xf numFmtId="0" fontId="11" fillId="10" borderId="2"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11" fillId="10" borderId="8" xfId="0" applyFont="1" applyFill="1" applyBorder="1" applyAlignment="1" applyProtection="1">
      <alignment horizontal="center" vertical="center"/>
    </xf>
    <xf numFmtId="0" fontId="11" fillId="10" borderId="2" xfId="4" applyFont="1" applyFill="1" applyBorder="1" applyAlignment="1" applyProtection="1">
      <alignment horizontal="center" vertical="center" wrapText="1"/>
    </xf>
    <xf numFmtId="0" fontId="11" fillId="10" borderId="3" xfId="4" applyFont="1" applyFill="1" applyBorder="1" applyAlignment="1" applyProtection="1">
      <alignment horizontal="center" vertical="center" wrapText="1"/>
    </xf>
    <xf numFmtId="0" fontId="11" fillId="10" borderId="8" xfId="4" applyFont="1" applyFill="1" applyBorder="1" applyAlignment="1" applyProtection="1">
      <alignment horizontal="center" vertical="center" wrapText="1"/>
    </xf>
    <xf numFmtId="2" fontId="11" fillId="0" borderId="3" xfId="4" applyNumberFormat="1" applyFont="1" applyFill="1" applyBorder="1" applyAlignment="1" applyProtection="1">
      <alignment horizontal="right"/>
      <protection locked="0"/>
    </xf>
    <xf numFmtId="2" fontId="11" fillId="0" borderId="8" xfId="4" applyNumberFormat="1" applyFont="1" applyFill="1" applyBorder="1" applyAlignment="1" applyProtection="1">
      <alignment horizontal="right"/>
      <protection locked="0"/>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9" xfId="0" applyFont="1" applyFill="1" applyBorder="1" applyAlignment="1">
      <alignment horizontal="center" vertical="center"/>
    </xf>
    <xf numFmtId="0" fontId="9" fillId="10" borderId="12" xfId="0" applyFont="1" applyFill="1" applyBorder="1" applyAlignment="1">
      <alignment horizontal="center" vertical="center"/>
    </xf>
    <xf numFmtId="0" fontId="9" fillId="10" borderId="13"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0" xfId="0" applyFont="1" applyFill="1" applyBorder="1" applyAlignment="1">
      <alignment horizontal="center"/>
    </xf>
    <xf numFmtId="0" fontId="9" fillId="10" borderId="11" xfId="0" applyFont="1" applyFill="1" applyBorder="1" applyAlignment="1">
      <alignment horizontal="center"/>
    </xf>
    <xf numFmtId="0" fontId="9" fillId="10" borderId="9" xfId="0" applyFont="1" applyFill="1" applyBorder="1" applyAlignment="1">
      <alignment horizontal="center"/>
    </xf>
    <xf numFmtId="0" fontId="9" fillId="10" borderId="0" xfId="0" applyFont="1" applyFill="1" applyBorder="1" applyAlignment="1">
      <alignment horizontal="center" vertical="top" wrapText="1"/>
    </xf>
    <xf numFmtId="0" fontId="9" fillId="10" borderId="7" xfId="0" applyFont="1" applyFill="1" applyBorder="1" applyAlignment="1">
      <alignment horizontal="center" vertical="top" wrapText="1"/>
    </xf>
    <xf numFmtId="0" fontId="2" fillId="10" borderId="0" xfId="0" applyFont="1" applyFill="1" applyAlignment="1">
      <alignment horizontal="center" vertical="top"/>
    </xf>
    <xf numFmtId="0" fontId="11" fillId="10" borderId="4" xfId="0" applyFont="1" applyFill="1" applyBorder="1" applyAlignment="1">
      <alignment horizontal="left"/>
    </xf>
    <xf numFmtId="0" fontId="4" fillId="0" borderId="2" xfId="0" applyNumberFormat="1" applyFont="1" applyBorder="1" applyAlignment="1" applyProtection="1">
      <alignment vertical="top" wrapText="1"/>
      <protection locked="0"/>
    </xf>
    <xf numFmtId="0" fontId="4" fillId="0" borderId="3" xfId="0" applyNumberFormat="1" applyFont="1" applyBorder="1" applyAlignment="1" applyProtection="1">
      <alignment vertical="top" wrapText="1"/>
      <protection locked="0"/>
    </xf>
    <xf numFmtId="0" fontId="4" fillId="0" borderId="8" xfId="0" applyNumberFormat="1" applyFont="1" applyBorder="1" applyAlignment="1" applyProtection="1">
      <alignment vertical="top" wrapText="1"/>
      <protection locked="0"/>
    </xf>
    <xf numFmtId="0" fontId="11" fillId="10" borderId="2" xfId="0" applyFont="1" applyFill="1" applyBorder="1" applyAlignment="1">
      <alignment horizontal="left" wrapText="1"/>
    </xf>
    <xf numFmtId="0" fontId="11" fillId="10" borderId="3" xfId="0" applyFont="1" applyFill="1" applyBorder="1" applyAlignment="1">
      <alignment horizontal="left" wrapText="1"/>
    </xf>
    <xf numFmtId="0" fontId="11" fillId="10" borderId="8" xfId="0" applyFont="1" applyFill="1" applyBorder="1" applyAlignment="1">
      <alignment horizontal="left" wrapText="1"/>
    </xf>
    <xf numFmtId="0" fontId="11" fillId="10" borderId="2" xfId="0" applyFont="1" applyFill="1" applyBorder="1" applyAlignment="1">
      <alignment horizontal="left"/>
    </xf>
    <xf numFmtId="0" fontId="11" fillId="10" borderId="3" xfId="0" applyFont="1" applyFill="1" applyBorder="1" applyAlignment="1">
      <alignment horizontal="left"/>
    </xf>
    <xf numFmtId="0" fontId="11" fillId="10" borderId="8" xfId="0" applyFont="1" applyFill="1" applyBorder="1" applyAlignment="1">
      <alignment horizontal="left"/>
    </xf>
    <xf numFmtId="0" fontId="4" fillId="0" borderId="10" xfId="0" applyNumberFormat="1" applyFont="1" applyBorder="1" applyAlignment="1" applyProtection="1">
      <alignment horizontal="left" vertical="top" wrapText="1"/>
      <protection locked="0"/>
    </xf>
    <xf numFmtId="0" fontId="4" fillId="0" borderId="11" xfId="0" applyNumberFormat="1" applyFont="1" applyBorder="1" applyAlignment="1" applyProtection="1">
      <alignment horizontal="left" vertical="top" wrapText="1"/>
      <protection locked="0"/>
    </xf>
    <xf numFmtId="0" fontId="4" fillId="0" borderId="9" xfId="0" applyNumberFormat="1" applyFont="1" applyBorder="1" applyAlignment="1" applyProtection="1">
      <alignment horizontal="left" vertical="top" wrapText="1"/>
      <protection locked="0"/>
    </xf>
    <xf numFmtId="0" fontId="4" fillId="0" borderId="6" xfId="0" applyNumberFormat="1" applyFont="1" applyBorder="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4" fillId="0" borderId="7" xfId="0" applyNumberFormat="1" applyFont="1" applyBorder="1" applyAlignment="1" applyProtection="1">
      <alignment horizontal="left" vertical="top" wrapText="1"/>
      <protection locked="0"/>
    </xf>
    <xf numFmtId="0" fontId="4" fillId="10" borderId="11" xfId="0" applyFont="1" applyFill="1" applyBorder="1" applyAlignment="1">
      <alignment horizontal="center"/>
    </xf>
    <xf numFmtId="0" fontId="11" fillId="13" borderId="2" xfId="0" applyFont="1" applyFill="1" applyBorder="1" applyAlignment="1">
      <alignment horizontal="left" vertical="center"/>
    </xf>
    <xf numFmtId="4" fontId="11" fillId="10" borderId="2" xfId="0" applyNumberFormat="1" applyFont="1" applyFill="1" applyBorder="1" applyAlignment="1" applyProtection="1">
      <alignment horizontal="right"/>
    </xf>
    <xf numFmtId="4" fontId="11" fillId="10" borderId="3" xfId="0" applyNumberFormat="1" applyFont="1" applyFill="1" applyBorder="1" applyAlignment="1" applyProtection="1">
      <alignment horizontal="right"/>
    </xf>
    <xf numFmtId="4" fontId="11" fillId="10" borderId="8" xfId="0" applyNumberFormat="1" applyFont="1" applyFill="1" applyBorder="1" applyAlignment="1" applyProtection="1">
      <alignment horizontal="right"/>
    </xf>
    <xf numFmtId="0" fontId="9" fillId="10" borderId="0" xfId="0" applyFont="1" applyFill="1" applyAlignment="1">
      <alignment wrapText="1"/>
    </xf>
    <xf numFmtId="0" fontId="37" fillId="10" borderId="0" xfId="2" applyFont="1" applyFill="1" applyAlignment="1" applyProtection="1">
      <alignment horizontal="left" vertical="top"/>
    </xf>
    <xf numFmtId="0" fontId="29" fillId="10" borderId="0" xfId="2" applyFont="1" applyFill="1" applyAlignment="1" applyProtection="1">
      <alignment horizontal="left" vertical="top" wrapText="1"/>
    </xf>
    <xf numFmtId="0" fontId="10" fillId="10" borderId="0" xfId="0" applyFont="1" applyFill="1" applyAlignment="1">
      <alignment horizontal="left" vertical="top" wrapText="1"/>
    </xf>
    <xf numFmtId="169" fontId="4" fillId="0" borderId="13" xfId="0" applyNumberFormat="1" applyFont="1" applyBorder="1" applyAlignment="1" applyProtection="1">
      <alignment horizontal="left" wrapText="1"/>
      <protection locked="0"/>
    </xf>
    <xf numFmtId="0" fontId="4" fillId="0" borderId="13" xfId="0" applyFont="1" applyBorder="1" applyAlignment="1" applyProtection="1">
      <alignment horizontal="left" vertical="top" wrapText="1"/>
      <protection locked="0"/>
    </xf>
    <xf numFmtId="0" fontId="4" fillId="0" borderId="13" xfId="0" applyFont="1" applyBorder="1" applyAlignment="1" applyProtection="1">
      <alignment horizontal="center" vertical="top" wrapText="1"/>
      <protection locked="0"/>
    </xf>
    <xf numFmtId="0" fontId="9" fillId="10" borderId="12" xfId="0" applyFont="1" applyFill="1" applyBorder="1" applyAlignment="1">
      <alignment horizontal="center" vertical="top" wrapText="1"/>
    </xf>
    <xf numFmtId="0" fontId="9" fillId="10" borderId="13" xfId="0" applyFont="1" applyFill="1" applyBorder="1" applyAlignment="1">
      <alignment horizontal="center" vertical="top" wrapText="1"/>
    </xf>
    <xf numFmtId="0" fontId="9" fillId="10" borderId="14" xfId="0" applyFont="1" applyFill="1" applyBorder="1" applyAlignment="1">
      <alignment horizontal="center" vertical="top" wrapText="1"/>
    </xf>
    <xf numFmtId="4" fontId="11" fillId="10" borderId="0" xfId="0" applyNumberFormat="1" applyFont="1" applyFill="1" applyBorder="1" applyAlignment="1">
      <alignment horizontal="right" wrapText="1"/>
    </xf>
    <xf numFmtId="4" fontId="4" fillId="10" borderId="0" xfId="0" applyNumberFormat="1" applyFont="1" applyFill="1" applyBorder="1" applyAlignment="1">
      <alignment horizontal="right" wrapText="1"/>
    </xf>
    <xf numFmtId="4" fontId="11" fillId="0" borderId="3" xfId="0" applyNumberFormat="1" applyFont="1" applyFill="1" applyBorder="1" applyAlignment="1" applyProtection="1">
      <alignment horizontal="right"/>
      <protection locked="0"/>
    </xf>
    <xf numFmtId="4" fontId="11" fillId="0" borderId="8" xfId="0" applyNumberFormat="1" applyFont="1" applyFill="1" applyBorder="1" applyAlignment="1" applyProtection="1">
      <alignment horizontal="right"/>
      <protection locked="0"/>
    </xf>
    <xf numFmtId="169" fontId="4" fillId="0" borderId="13" xfId="0" applyNumberFormat="1" applyFont="1" applyBorder="1" applyAlignment="1" applyProtection="1">
      <alignment horizontal="left" vertical="top" wrapText="1"/>
      <protection locked="0"/>
    </xf>
    <xf numFmtId="0" fontId="3" fillId="10" borderId="0" xfId="0" applyFont="1" applyFill="1" applyAlignment="1">
      <alignment horizontal="left" vertical="top" wrapText="1"/>
    </xf>
    <xf numFmtId="0" fontId="4" fillId="10" borderId="2" xfId="0" applyFont="1" applyFill="1" applyBorder="1" applyAlignment="1">
      <alignment horizontal="left" vertical="top" wrapText="1"/>
    </xf>
    <xf numFmtId="0" fontId="4" fillId="10" borderId="3" xfId="0" applyFont="1" applyFill="1" applyBorder="1" applyAlignment="1">
      <alignment horizontal="left" vertical="top" wrapText="1"/>
    </xf>
    <xf numFmtId="0" fontId="4" fillId="10" borderId="8" xfId="0" applyFont="1" applyFill="1" applyBorder="1" applyAlignment="1">
      <alignment horizontal="left" vertical="top" wrapText="1"/>
    </xf>
    <xf numFmtId="0" fontId="9" fillId="10" borderId="0" xfId="0" applyFont="1" applyFill="1" applyBorder="1" applyAlignment="1">
      <alignment horizontal="center" wrapText="1"/>
    </xf>
    <xf numFmtId="0" fontId="11" fillId="10" borderId="0" xfId="0" applyFont="1" applyFill="1" applyBorder="1" applyAlignment="1">
      <alignment wrapText="1"/>
    </xf>
    <xf numFmtId="0" fontId="11" fillId="10" borderId="0" xfId="0" applyFont="1" applyFill="1" applyAlignment="1">
      <alignment horizontal="left" vertical="top" wrapText="1"/>
    </xf>
    <xf numFmtId="0" fontId="11" fillId="10" borderId="0" xfId="0" applyFont="1" applyFill="1" applyAlignment="1">
      <alignment horizontal="left"/>
    </xf>
    <xf numFmtId="169" fontId="11" fillId="0" borderId="0" xfId="0" applyNumberFormat="1" applyFont="1" applyFill="1" applyAlignment="1" applyProtection="1">
      <alignment horizontal="left"/>
      <protection locked="0"/>
    </xf>
    <xf numFmtId="0" fontId="2" fillId="10" borderId="0" xfId="0" applyFont="1" applyFill="1" applyBorder="1" applyAlignment="1">
      <alignment horizontal="center"/>
    </xf>
    <xf numFmtId="0" fontId="4" fillId="0" borderId="2" xfId="0" applyFont="1" applyFill="1" applyBorder="1" applyAlignment="1" applyProtection="1">
      <protection locked="0"/>
    </xf>
    <xf numFmtId="0" fontId="4" fillId="0" borderId="3" xfId="0" applyFont="1" applyFill="1" applyBorder="1" applyAlignment="1" applyProtection="1">
      <protection locked="0"/>
    </xf>
    <xf numFmtId="0" fontId="4" fillId="0" borderId="8" xfId="0" applyFont="1" applyFill="1" applyBorder="1" applyAlignment="1" applyProtection="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10" borderId="2" xfId="0" applyFont="1" applyFill="1" applyBorder="1" applyAlignment="1" applyProtection="1">
      <alignment horizontal="left" vertical="top" wrapText="1"/>
    </xf>
    <xf numFmtId="0" fontId="4" fillId="10" borderId="3" xfId="0" applyFont="1" applyFill="1" applyBorder="1" applyAlignment="1" applyProtection="1">
      <alignment horizontal="left" vertical="top" wrapText="1"/>
    </xf>
    <xf numFmtId="0" fontId="4" fillId="10" borderId="8" xfId="0" applyFont="1" applyFill="1" applyBorder="1" applyAlignment="1" applyProtection="1">
      <alignment horizontal="left" vertical="top"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10" borderId="11" xfId="0" applyFont="1"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39" fillId="10" borderId="0" xfId="0" applyFont="1" applyFill="1" applyBorder="1" applyAlignment="1"/>
    <xf numFmtId="0" fontId="0" fillId="10" borderId="0" xfId="0" applyFill="1" applyBorder="1" applyAlignment="1"/>
    <xf numFmtId="14" fontId="11" fillId="0" borderId="0" xfId="0" applyNumberFormat="1" applyFont="1" applyFill="1" applyAlignment="1" applyProtection="1">
      <alignment horizontal="left"/>
      <protection locked="0"/>
    </xf>
    <xf numFmtId="0" fontId="4" fillId="10" borderId="0" xfId="0" applyFont="1" applyFill="1" applyBorder="1" applyAlignment="1">
      <alignment horizontal="left" vertical="top"/>
    </xf>
    <xf numFmtId="0" fontId="4" fillId="10" borderId="13" xfId="0" applyFont="1" applyFill="1" applyBorder="1" applyAlignment="1">
      <alignment horizontal="left" vertical="top"/>
    </xf>
    <xf numFmtId="0" fontId="11" fillId="0" borderId="12"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12" xfId="0" applyNumberFormat="1" applyFont="1" applyBorder="1" applyAlignment="1" applyProtection="1">
      <alignment horizontal="left" vertical="top" wrapText="1"/>
      <protection locked="0"/>
    </xf>
    <xf numFmtId="0" fontId="4" fillId="0" borderId="13" xfId="0" applyNumberFormat="1" applyFont="1" applyBorder="1" applyAlignment="1" applyProtection="1">
      <alignment horizontal="left" vertical="top" wrapText="1"/>
      <protection locked="0"/>
    </xf>
    <xf numFmtId="0" fontId="4" fillId="0" borderId="14" xfId="0" applyNumberFormat="1" applyFont="1" applyBorder="1" applyAlignment="1" applyProtection="1">
      <alignment horizontal="lef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4" fontId="0" fillId="0" borderId="3" xfId="0" applyNumberFormat="1" applyBorder="1" applyAlignment="1" applyProtection="1">
      <alignment horizontal="right" vertical="top" wrapText="1"/>
      <protection locked="0"/>
    </xf>
    <xf numFmtId="4" fontId="0" fillId="0" borderId="8" xfId="0" applyNumberFormat="1" applyBorder="1" applyAlignment="1" applyProtection="1">
      <alignment horizontal="right" vertical="top" wrapText="1"/>
      <protection locked="0"/>
    </xf>
    <xf numFmtId="4" fontId="4" fillId="0" borderId="2" xfId="0" applyNumberFormat="1" applyFont="1" applyBorder="1" applyAlignment="1" applyProtection="1">
      <alignment horizontal="right" vertical="top"/>
      <protection locked="0"/>
    </xf>
    <xf numFmtId="4" fontId="4" fillId="0" borderId="3" xfId="0" applyNumberFormat="1" applyFont="1" applyBorder="1" applyAlignment="1" applyProtection="1">
      <alignment horizontal="right" vertical="top"/>
      <protection locked="0"/>
    </xf>
    <xf numFmtId="4" fontId="4" fillId="0" borderId="8" xfId="0" applyNumberFormat="1" applyFont="1" applyBorder="1" applyAlignment="1" applyProtection="1">
      <alignment horizontal="right" vertical="top"/>
      <protection locked="0"/>
    </xf>
    <xf numFmtId="4" fontId="0" fillId="0" borderId="3" xfId="0" applyNumberFormat="1" applyBorder="1" applyAlignment="1" applyProtection="1">
      <alignment horizontal="right" vertical="top"/>
      <protection locked="0"/>
    </xf>
    <xf numFmtId="4" fontId="0" fillId="0" borderId="8" xfId="0" applyNumberFormat="1" applyBorder="1" applyAlignment="1" applyProtection="1">
      <alignment horizontal="right" vertical="top"/>
      <protection locked="0"/>
    </xf>
    <xf numFmtId="0" fontId="4" fillId="10" borderId="11" xfId="0" applyFont="1" applyFill="1" applyBorder="1" applyAlignment="1">
      <alignment horizontal="right"/>
    </xf>
    <xf numFmtId="0" fontId="4" fillId="10" borderId="9" xfId="0" applyFont="1" applyFill="1" applyBorder="1" applyAlignment="1">
      <alignment horizontal="right"/>
    </xf>
    <xf numFmtId="0" fontId="1" fillId="10" borderId="0" xfId="0" applyFont="1" applyFill="1" applyAlignment="1">
      <alignment horizontal="left" wrapText="1"/>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4" fontId="4" fillId="10" borderId="2" xfId="0" applyNumberFormat="1" applyFont="1" applyFill="1" applyBorder="1" applyAlignment="1">
      <alignment horizontal="right" vertical="top"/>
    </xf>
    <xf numFmtId="4" fontId="0" fillId="10" borderId="3" xfId="0" applyNumberFormat="1" applyFill="1" applyBorder="1" applyAlignment="1">
      <alignment horizontal="right" vertical="top"/>
    </xf>
    <xf numFmtId="4" fontId="0" fillId="10" borderId="8" xfId="0" applyNumberFormat="1" applyFill="1" applyBorder="1" applyAlignment="1">
      <alignment horizontal="right" vertical="top"/>
    </xf>
    <xf numFmtId="0" fontId="1" fillId="10" borderId="0" xfId="0" applyFont="1" applyFill="1" applyAlignment="1">
      <alignment horizontal="left" vertical="top" wrapText="1"/>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9" fillId="14" borderId="2" xfId="0" applyFont="1" applyFill="1" applyBorder="1" applyAlignment="1">
      <alignment horizontal="left" wrapText="1"/>
    </xf>
    <xf numFmtId="0" fontId="9" fillId="14" borderId="3" xfId="0" applyFont="1" applyFill="1" applyBorder="1" applyAlignment="1">
      <alignment horizontal="left" wrapText="1"/>
    </xf>
    <xf numFmtId="0" fontId="9" fillId="14" borderId="8" xfId="0" applyFont="1" applyFill="1" applyBorder="1" applyAlignment="1">
      <alignment horizontal="left" wrapText="1"/>
    </xf>
    <xf numFmtId="0" fontId="4" fillId="0" borderId="2"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8" xfId="0" applyFont="1" applyFill="1" applyBorder="1" applyAlignment="1" applyProtection="1">
      <alignment horizontal="center" vertical="top" wrapText="1"/>
      <protection locked="0"/>
    </xf>
    <xf numFmtId="4" fontId="9" fillId="14" borderId="4" xfId="0" applyNumberFormat="1" applyFont="1" applyFill="1" applyBorder="1" applyAlignment="1" applyProtection="1">
      <alignment horizontal="right"/>
    </xf>
    <xf numFmtId="0" fontId="4" fillId="10" borderId="2" xfId="0" applyFont="1" applyFill="1" applyBorder="1" applyAlignment="1">
      <alignment horizontal="center" vertical="top" wrapText="1"/>
    </xf>
    <xf numFmtId="0" fontId="0" fillId="10" borderId="3" xfId="0" applyFill="1" applyBorder="1" applyAlignment="1">
      <alignment horizontal="center" vertical="top" wrapText="1"/>
    </xf>
    <xf numFmtId="0" fontId="0" fillId="10" borderId="8" xfId="0" applyFill="1" applyBorder="1" applyAlignment="1">
      <alignment horizontal="center" vertical="top" wrapText="1"/>
    </xf>
    <xf numFmtId="0" fontId="4" fillId="10" borderId="2" xfId="0" applyFont="1" applyFill="1" applyBorder="1" applyAlignment="1">
      <alignment horizontal="center" wrapText="1"/>
    </xf>
    <xf numFmtId="0" fontId="0" fillId="10" borderId="3" xfId="0" applyFill="1" applyBorder="1" applyAlignment="1">
      <alignment horizontal="center" wrapText="1"/>
    </xf>
    <xf numFmtId="0" fontId="0" fillId="10" borderId="8" xfId="0" applyFill="1" applyBorder="1" applyAlignment="1">
      <alignment horizontal="center" wrapText="1"/>
    </xf>
    <xf numFmtId="4" fontId="11" fillId="0" borderId="2" xfId="0" applyNumberFormat="1" applyFont="1" applyFill="1" applyBorder="1" applyAlignment="1" applyProtection="1">
      <alignment horizontal="right"/>
      <protection locked="0"/>
    </xf>
    <xf numFmtId="4" fontId="11" fillId="14" borderId="4" xfId="0" applyNumberFormat="1" applyFont="1" applyFill="1" applyBorder="1" applyAlignment="1" applyProtection="1">
      <alignment horizontal="right"/>
      <protection locked="0"/>
    </xf>
    <xf numFmtId="4" fontId="11" fillId="16" borderId="4" xfId="0" applyNumberFormat="1" applyFont="1" applyFill="1" applyBorder="1" applyAlignment="1" applyProtection="1">
      <alignment horizontal="right"/>
      <protection locked="0"/>
    </xf>
    <xf numFmtId="4" fontId="11" fillId="0" borderId="4" xfId="0" applyNumberFormat="1" applyFont="1" applyBorder="1" applyAlignment="1" applyProtection="1">
      <alignment horizontal="right"/>
      <protection locked="0"/>
    </xf>
    <xf numFmtId="4" fontId="11" fillId="10" borderId="4" xfId="0" applyNumberFormat="1" applyFont="1" applyFill="1" applyBorder="1" applyAlignment="1" applyProtection="1">
      <alignment horizontal="right"/>
    </xf>
    <xf numFmtId="0" fontId="2" fillId="10" borderId="7" xfId="0" applyFont="1" applyFill="1" applyBorder="1" applyAlignment="1">
      <alignment horizontal="center"/>
    </xf>
    <xf numFmtId="4" fontId="11" fillId="14" borderId="2" xfId="0" applyNumberFormat="1" applyFont="1" applyFill="1" applyBorder="1" applyAlignment="1" applyProtection="1">
      <alignment horizontal="right"/>
      <protection locked="0"/>
    </xf>
    <xf numFmtId="4" fontId="11" fillId="14" borderId="8" xfId="0" applyNumberFormat="1" applyFont="1" applyFill="1" applyBorder="1" applyAlignment="1" applyProtection="1">
      <alignment horizontal="right"/>
      <protection locked="0"/>
    </xf>
    <xf numFmtId="4" fontId="11" fillId="0" borderId="4" xfId="0" applyNumberFormat="1" applyFont="1" applyFill="1" applyBorder="1" applyAlignment="1" applyProtection="1">
      <alignment horizontal="right"/>
      <protection locked="0"/>
    </xf>
    <xf numFmtId="0" fontId="9" fillId="10" borderId="6" xfId="0" applyFont="1" applyFill="1" applyBorder="1" applyAlignment="1">
      <alignment horizontal="center" wrapText="1"/>
    </xf>
    <xf numFmtId="0" fontId="32" fillId="10" borderId="0" xfId="0" applyFont="1" applyFill="1" applyBorder="1" applyAlignment="1">
      <alignment wrapText="1"/>
    </xf>
    <xf numFmtId="0" fontId="32" fillId="10" borderId="7" xfId="0" applyFont="1" applyFill="1" applyBorder="1" applyAlignment="1">
      <alignment wrapText="1"/>
    </xf>
    <xf numFmtId="0" fontId="32" fillId="10" borderId="6" xfId="0" applyFont="1" applyFill="1" applyBorder="1" applyAlignment="1">
      <alignment wrapText="1"/>
    </xf>
    <xf numFmtId="0" fontId="9" fillId="10" borderId="17" xfId="0" applyFont="1" applyFill="1" applyBorder="1" applyAlignment="1">
      <alignment horizontal="center" vertical="top" wrapText="1"/>
    </xf>
    <xf numFmtId="0" fontId="32" fillId="10" borderId="24" xfId="0" applyFont="1" applyFill="1" applyBorder="1" applyAlignment="1">
      <alignment horizontal="center" vertical="top" wrapText="1"/>
    </xf>
    <xf numFmtId="0" fontId="32" fillId="10" borderId="16" xfId="0" applyFont="1" applyFill="1" applyBorder="1" applyAlignment="1">
      <alignment horizontal="center" vertical="top" wrapText="1"/>
    </xf>
    <xf numFmtId="2" fontId="11" fillId="4" borderId="6" xfId="0" applyNumberFormat="1" applyFont="1" applyFill="1" applyBorder="1" applyAlignment="1" applyProtection="1">
      <alignment horizontal="right"/>
    </xf>
    <xf numFmtId="2" fontId="11" fillId="4" borderId="0" xfId="0" applyNumberFormat="1" applyFont="1" applyFill="1" applyBorder="1" applyAlignment="1" applyProtection="1">
      <alignment horizontal="right"/>
    </xf>
    <xf numFmtId="2" fontId="11" fillId="4" borderId="7" xfId="0" applyNumberFormat="1" applyFont="1" applyFill="1" applyBorder="1" applyAlignment="1" applyProtection="1">
      <alignment horizontal="right"/>
    </xf>
    <xf numFmtId="0" fontId="9" fillId="10" borderId="4" xfId="0" applyFont="1" applyFill="1" applyBorder="1" applyAlignment="1">
      <alignment horizontal="center" vertical="center" wrapText="1"/>
    </xf>
    <xf numFmtId="0" fontId="2" fillId="10" borderId="0" xfId="0" applyFont="1" applyFill="1" applyAlignment="1">
      <alignment horizontal="left" vertical="top" wrapText="1"/>
    </xf>
    <xf numFmtId="4" fontId="40" fillId="10" borderId="2" xfId="0" applyNumberFormat="1" applyFont="1" applyFill="1" applyBorder="1" applyAlignment="1" applyProtection="1">
      <alignment horizontal="center" wrapText="1"/>
    </xf>
    <xf numFmtId="4" fontId="40" fillId="10" borderId="8" xfId="0" applyNumberFormat="1" applyFont="1" applyFill="1" applyBorder="1" applyAlignment="1" applyProtection="1">
      <alignment horizontal="center" wrapText="1"/>
    </xf>
    <xf numFmtId="0" fontId="9" fillId="10" borderId="2" xfId="0" applyFont="1" applyFill="1" applyBorder="1" applyAlignment="1">
      <alignment horizontal="left"/>
    </xf>
    <xf numFmtId="0" fontId="9" fillId="10" borderId="3" xfId="0" applyFont="1" applyFill="1" applyBorder="1" applyAlignment="1">
      <alignment horizontal="left"/>
    </xf>
    <xf numFmtId="0" fontId="9" fillId="10" borderId="8" xfId="0" applyFont="1" applyFill="1" applyBorder="1" applyAlignment="1">
      <alignment horizontal="left"/>
    </xf>
    <xf numFmtId="0" fontId="11" fillId="10" borderId="2" xfId="0" applyFont="1" applyFill="1" applyBorder="1" applyAlignment="1" applyProtection="1">
      <alignment horizontal="left" wrapText="1"/>
    </xf>
    <xf numFmtId="0" fontId="11" fillId="10" borderId="3" xfId="0" applyFont="1" applyFill="1" applyBorder="1" applyAlignment="1" applyProtection="1">
      <alignment horizontal="left" wrapText="1"/>
    </xf>
    <xf numFmtId="0" fontId="11" fillId="10" borderId="8" xfId="0" applyFont="1" applyFill="1" applyBorder="1" applyAlignment="1" applyProtection="1">
      <alignment horizontal="left" wrapText="1"/>
    </xf>
    <xf numFmtId="0" fontId="8" fillId="10" borderId="0" xfId="0" applyFont="1" applyFill="1" applyAlignment="1">
      <alignment horizontal="left" vertical="top" wrapText="1"/>
    </xf>
    <xf numFmtId="0" fontId="5" fillId="10" borderId="0" xfId="0" applyFont="1" applyFill="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8" xfId="0" applyFont="1" applyFill="1" applyBorder="1" applyAlignment="1">
      <alignment horizontal="center"/>
    </xf>
    <xf numFmtId="0" fontId="4" fillId="10" borderId="4" xfId="0" applyFont="1" applyFill="1" applyBorder="1" applyAlignment="1">
      <alignment horizontal="center"/>
    </xf>
    <xf numFmtId="0" fontId="4" fillId="10" borderId="3" xfId="0" applyFont="1" applyFill="1" applyBorder="1" applyAlignment="1">
      <alignment horizontal="center" wrapText="1"/>
    </xf>
    <xf numFmtId="0" fontId="4" fillId="10" borderId="8" xfId="0" applyFont="1" applyFill="1" applyBorder="1" applyAlignment="1">
      <alignment horizontal="center" wrapText="1"/>
    </xf>
    <xf numFmtId="4" fontId="0" fillId="0" borderId="4" xfId="0" applyNumberFormat="1" applyBorder="1" applyAlignment="1" applyProtection="1">
      <alignment horizontal="right" vertical="top" wrapText="1"/>
      <protection locked="0"/>
    </xf>
    <xf numFmtId="2" fontId="40" fillId="10" borderId="14" xfId="0" applyNumberFormat="1" applyFont="1" applyFill="1" applyBorder="1" applyAlignment="1" applyProtection="1">
      <alignment horizontal="center"/>
    </xf>
    <xf numFmtId="2" fontId="40" fillId="10" borderId="16" xfId="0" applyNumberFormat="1" applyFont="1" applyFill="1" applyBorder="1" applyAlignment="1" applyProtection="1">
      <alignment horizontal="center"/>
    </xf>
    <xf numFmtId="0" fontId="9" fillId="10" borderId="17" xfId="0" applyFont="1" applyFill="1" applyBorder="1" applyAlignment="1">
      <alignment horizontal="center" vertical="center" wrapText="1"/>
    </xf>
    <xf numFmtId="0" fontId="9" fillId="10" borderId="24" xfId="0" applyFont="1" applyFill="1" applyBorder="1" applyAlignment="1">
      <alignment horizontal="center" vertical="center"/>
    </xf>
    <xf numFmtId="0" fontId="9" fillId="10" borderId="6"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7" xfId="0" applyFont="1" applyFill="1" applyBorder="1" applyAlignment="1">
      <alignment horizontal="center" vertical="center"/>
    </xf>
    <xf numFmtId="0" fontId="11" fillId="10" borderId="2" xfId="0" applyFont="1" applyFill="1" applyBorder="1" applyAlignment="1"/>
    <xf numFmtId="0" fontId="32" fillId="10" borderId="3" xfId="0" applyFont="1" applyFill="1" applyBorder="1" applyAlignment="1"/>
    <xf numFmtId="0" fontId="32" fillId="10" borderId="8" xfId="0" applyFont="1" applyFill="1" applyBorder="1" applyAlignment="1"/>
    <xf numFmtId="0" fontId="11" fillId="4" borderId="0" xfId="0" applyFont="1" applyFill="1" applyBorder="1" applyAlignment="1" applyProtection="1">
      <alignment horizontal="right"/>
    </xf>
    <xf numFmtId="0" fontId="11" fillId="4" borderId="7" xfId="0" applyFont="1" applyFill="1" applyBorder="1" applyAlignment="1" applyProtection="1">
      <alignment horizontal="right"/>
    </xf>
    <xf numFmtId="4" fontId="11" fillId="4" borderId="4" xfId="0" applyNumberFormat="1" applyFont="1" applyFill="1" applyBorder="1" applyAlignment="1" applyProtection="1">
      <alignment horizontal="right"/>
    </xf>
    <xf numFmtId="4" fontId="9" fillId="10" borderId="4" xfId="0" applyNumberFormat="1" applyFont="1" applyFill="1" applyBorder="1" applyAlignment="1" applyProtection="1">
      <alignment horizontal="right"/>
    </xf>
    <xf numFmtId="0" fontId="40" fillId="10" borderId="13" xfId="0" applyFont="1" applyFill="1" applyBorder="1" applyAlignment="1" applyProtection="1">
      <alignment horizontal="center" wrapText="1"/>
    </xf>
    <xf numFmtId="0" fontId="40" fillId="10" borderId="14" xfId="0" applyFont="1" applyFill="1" applyBorder="1" applyAlignment="1" applyProtection="1">
      <alignment horizontal="center" wrapText="1"/>
    </xf>
    <xf numFmtId="4" fontId="40" fillId="10" borderId="2" xfId="0" applyNumberFormat="1" applyFont="1" applyFill="1" applyBorder="1" applyAlignment="1" applyProtection="1">
      <alignment horizontal="center" vertical="center" wrapText="1"/>
    </xf>
    <xf numFmtId="4" fontId="40" fillId="10" borderId="3" xfId="0" applyNumberFormat="1" applyFont="1" applyFill="1" applyBorder="1" applyAlignment="1" applyProtection="1">
      <alignment horizontal="center" vertical="center" wrapText="1"/>
    </xf>
    <xf numFmtId="4" fontId="40" fillId="10" borderId="8" xfId="0" applyNumberFormat="1" applyFont="1" applyFill="1" applyBorder="1" applyAlignment="1" applyProtection="1">
      <alignment horizontal="center" vertical="center" wrapText="1"/>
    </xf>
    <xf numFmtId="0" fontId="9" fillId="10" borderId="2" xfId="0" applyFont="1" applyFill="1" applyBorder="1" applyAlignment="1">
      <alignment horizontal="left" wrapText="1"/>
    </xf>
    <xf numFmtId="0" fontId="9" fillId="10" borderId="3" xfId="0" applyFont="1" applyFill="1" applyBorder="1" applyAlignment="1">
      <alignment horizontal="left" wrapText="1"/>
    </xf>
    <xf numFmtId="0" fontId="9" fillId="10" borderId="8" xfId="0" applyFont="1" applyFill="1" applyBorder="1" applyAlignment="1">
      <alignment horizontal="left" wrapText="1"/>
    </xf>
    <xf numFmtId="165" fontId="4" fillId="10" borderId="2" xfId="0" applyNumberFormat="1" applyFont="1" applyFill="1" applyBorder="1" applyAlignment="1">
      <alignment horizontal="right" vertical="top"/>
    </xf>
    <xf numFmtId="165" fontId="4" fillId="10" borderId="3" xfId="0" applyNumberFormat="1" applyFont="1" applyFill="1" applyBorder="1" applyAlignment="1">
      <alignment horizontal="right" vertical="top"/>
    </xf>
    <xf numFmtId="165" fontId="4" fillId="10" borderId="8" xfId="0" applyNumberFormat="1" applyFont="1" applyFill="1" applyBorder="1" applyAlignment="1">
      <alignment horizontal="right" vertical="top"/>
    </xf>
    <xf numFmtId="0" fontId="11" fillId="10" borderId="13" xfId="0" applyFont="1" applyFill="1" applyBorder="1" applyAlignment="1" applyProtection="1">
      <alignment horizontal="left" wrapText="1"/>
    </xf>
    <xf numFmtId="0" fontId="11" fillId="10" borderId="14" xfId="0" applyFont="1" applyFill="1" applyBorder="1" applyAlignment="1" applyProtection="1">
      <alignment horizontal="left" wrapText="1"/>
    </xf>
    <xf numFmtId="0" fontId="9" fillId="10" borderId="2" xfId="0" applyFont="1" applyFill="1" applyBorder="1" applyAlignment="1" applyProtection="1">
      <alignment horizontal="left" wrapText="1"/>
    </xf>
    <xf numFmtId="0" fontId="9" fillId="10" borderId="8" xfId="0" applyFont="1" applyFill="1" applyBorder="1" applyAlignment="1" applyProtection="1">
      <alignment horizontal="left" wrapText="1"/>
    </xf>
    <xf numFmtId="0" fontId="40" fillId="10" borderId="3" xfId="0" applyFont="1" applyFill="1" applyBorder="1" applyAlignment="1" applyProtection="1">
      <alignment horizontal="center" wrapText="1"/>
    </xf>
    <xf numFmtId="0" fontId="40" fillId="10" borderId="8" xfId="0" applyFont="1" applyFill="1" applyBorder="1" applyAlignment="1" applyProtection="1">
      <alignment horizontal="center" wrapText="1"/>
    </xf>
    <xf numFmtId="4" fontId="9" fillId="10" borderId="2" xfId="0" applyNumberFormat="1" applyFont="1" applyFill="1" applyBorder="1" applyAlignment="1" applyProtection="1">
      <alignment horizontal="center"/>
    </xf>
    <xf numFmtId="4" fontId="9" fillId="10" borderId="8" xfId="0" applyNumberFormat="1" applyFont="1" applyFill="1" applyBorder="1" applyAlignment="1" applyProtection="1">
      <alignment horizontal="center"/>
    </xf>
    <xf numFmtId="0" fontId="4" fillId="10" borderId="3" xfId="0"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10" borderId="8" xfId="0" applyFont="1" applyFill="1" applyBorder="1" applyAlignment="1">
      <alignment horizontal="center" vertical="top"/>
    </xf>
    <xf numFmtId="0" fontId="11" fillId="10" borderId="0" xfId="0" applyFont="1" applyFill="1" applyBorder="1" applyAlignment="1">
      <alignment horizontal="left" vertical="top" wrapText="1"/>
    </xf>
    <xf numFmtId="0" fontId="32" fillId="10" borderId="0" xfId="0" applyFont="1" applyFill="1" applyAlignment="1">
      <alignment horizontal="left" vertical="top" wrapText="1"/>
    </xf>
    <xf numFmtId="0" fontId="9" fillId="10" borderId="24" xfId="0" applyFont="1" applyFill="1" applyBorder="1" applyAlignment="1">
      <alignment horizontal="center" vertical="top" wrapText="1"/>
    </xf>
    <xf numFmtId="0" fontId="40" fillId="10" borderId="13" xfId="0" applyFont="1" applyFill="1" applyBorder="1" applyAlignment="1" applyProtection="1">
      <alignment horizontal="center"/>
    </xf>
    <xf numFmtId="0" fontId="40" fillId="10" borderId="14" xfId="0" applyFont="1" applyFill="1" applyBorder="1" applyAlignment="1" applyProtection="1">
      <alignment horizontal="center"/>
    </xf>
    <xf numFmtId="0" fontId="11" fillId="10" borderId="12" xfId="0" applyFont="1" applyFill="1" applyBorder="1" applyAlignment="1">
      <alignment horizontal="left"/>
    </xf>
    <xf numFmtId="0" fontId="11" fillId="10" borderId="13" xfId="0" applyFont="1" applyFill="1" applyBorder="1" applyAlignment="1">
      <alignment horizontal="left"/>
    </xf>
    <xf numFmtId="0" fontId="11" fillId="10" borderId="14" xfId="0" applyFont="1" applyFill="1" applyBorder="1" applyAlignment="1">
      <alignment horizontal="left"/>
    </xf>
    <xf numFmtId="0" fontId="8" fillId="10" borderId="0" xfId="0" applyFont="1" applyFill="1" applyAlignment="1">
      <alignment horizontal="left" wrapText="1"/>
    </xf>
    <xf numFmtId="4" fontId="4" fillId="10" borderId="3" xfId="0" applyNumberFormat="1" applyFont="1" applyFill="1" applyBorder="1" applyAlignment="1">
      <alignment horizontal="right" vertical="top"/>
    </xf>
    <xf numFmtId="4" fontId="4" fillId="10" borderId="8" xfId="0" applyNumberFormat="1" applyFont="1" applyFill="1" applyBorder="1" applyAlignment="1">
      <alignment horizontal="right" vertical="top"/>
    </xf>
    <xf numFmtId="0" fontId="4" fillId="10" borderId="2" xfId="4" applyFont="1" applyFill="1" applyBorder="1" applyAlignment="1"/>
    <xf numFmtId="0" fontId="4" fillId="10" borderId="3" xfId="4" applyFont="1" applyFill="1" applyBorder="1" applyAlignment="1"/>
    <xf numFmtId="0" fontId="4" fillId="10" borderId="8" xfId="4" applyFont="1" applyFill="1" applyBorder="1" applyAlignment="1"/>
    <xf numFmtId="0" fontId="3" fillId="10" borderId="2" xfId="4" applyFont="1" applyFill="1" applyBorder="1" applyAlignment="1">
      <alignment horizontal="left" vertical="center" wrapText="1"/>
    </xf>
    <xf numFmtId="0" fontId="3" fillId="10" borderId="3" xfId="4" applyFont="1" applyFill="1" applyBorder="1" applyAlignment="1">
      <alignment horizontal="left" vertical="center" wrapText="1"/>
    </xf>
    <xf numFmtId="0" fontId="3" fillId="10" borderId="8" xfId="4" applyFont="1" applyFill="1" applyBorder="1" applyAlignment="1">
      <alignment horizontal="left" vertical="center" wrapText="1"/>
    </xf>
    <xf numFmtId="0" fontId="3" fillId="0" borderId="2" xfId="4" applyFont="1" applyBorder="1" applyAlignment="1">
      <alignment horizontal="center"/>
    </xf>
    <xf numFmtId="0" fontId="3" fillId="0" borderId="8" xfId="4" applyFont="1" applyBorder="1" applyAlignment="1">
      <alignment horizontal="center"/>
    </xf>
    <xf numFmtId="0" fontId="4" fillId="10" borderId="2" xfId="4" applyFont="1" applyFill="1" applyBorder="1" applyAlignment="1">
      <alignment wrapText="1"/>
    </xf>
    <xf numFmtId="0" fontId="4" fillId="10" borderId="3" xfId="4" applyFont="1" applyFill="1" applyBorder="1" applyAlignment="1">
      <alignment wrapText="1"/>
    </xf>
    <xf numFmtId="0" fontId="4" fillId="10" borderId="8" xfId="4" applyFont="1" applyFill="1" applyBorder="1" applyAlignment="1">
      <alignment wrapText="1"/>
    </xf>
    <xf numFmtId="0" fontId="41" fillId="10" borderId="0" xfId="4" applyFont="1" applyFill="1" applyAlignment="1">
      <alignment horizontal="center"/>
    </xf>
    <xf numFmtId="0" fontId="4" fillId="10" borderId="0" xfId="4" applyFont="1" applyFill="1" applyAlignment="1">
      <alignment horizontal="left" wrapText="1"/>
    </xf>
    <xf numFmtId="0" fontId="42" fillId="10" borderId="13" xfId="4" applyFont="1" applyFill="1" applyBorder="1" applyAlignment="1">
      <alignment horizontal="center" vertical="top"/>
    </xf>
    <xf numFmtId="0" fontId="42" fillId="0" borderId="10" xfId="4" applyFont="1" applyBorder="1" applyAlignment="1">
      <alignment horizontal="center" vertical="center"/>
    </xf>
    <xf numFmtId="0" fontId="42" fillId="0" borderId="9" xfId="4" applyFont="1" applyBorder="1" applyAlignment="1">
      <alignment horizontal="center" vertical="center"/>
    </xf>
    <xf numFmtId="0" fontId="42" fillId="0" borderId="12" xfId="4" applyFont="1" applyBorder="1" applyAlignment="1">
      <alignment horizontal="center" vertical="center"/>
    </xf>
    <xf numFmtId="0" fontId="42" fillId="0" borderId="14" xfId="4" applyFont="1" applyBorder="1" applyAlignment="1">
      <alignment horizontal="center" vertical="center"/>
    </xf>
    <xf numFmtId="0" fontId="42" fillId="0" borderId="17" xfId="4" applyFont="1" applyBorder="1" applyAlignment="1">
      <alignment horizontal="center" vertical="center" wrapText="1"/>
    </xf>
    <xf numFmtId="0" fontId="42" fillId="0" borderId="16" xfId="4" applyFont="1" applyBorder="1" applyAlignment="1">
      <alignment horizontal="center" vertical="center" wrapText="1"/>
    </xf>
    <xf numFmtId="0" fontId="42" fillId="0" borderId="2" xfId="4" applyFont="1" applyBorder="1" applyAlignment="1">
      <alignment horizontal="center"/>
    </xf>
    <xf numFmtId="0" fontId="42" fillId="0" borderId="3" xfId="4" applyFont="1" applyBorder="1" applyAlignment="1">
      <alignment horizontal="center"/>
    </xf>
    <xf numFmtId="0" fontId="42" fillId="0" borderId="8" xfId="4" applyFont="1" applyBorder="1" applyAlignment="1">
      <alignment horizontal="center"/>
    </xf>
    <xf numFmtId="0" fontId="42" fillId="0" borderId="10" xfId="4" applyFont="1" applyBorder="1" applyAlignment="1">
      <alignment horizontal="center" vertical="center" wrapText="1"/>
    </xf>
    <xf numFmtId="0" fontId="42" fillId="0" borderId="12" xfId="4" applyFont="1" applyBorder="1" applyAlignment="1">
      <alignment horizontal="center" vertical="center" wrapText="1"/>
    </xf>
    <xf numFmtId="0" fontId="4" fillId="10" borderId="2" xfId="4" applyFont="1" applyFill="1" applyBorder="1" applyAlignment="1">
      <alignment horizontal="left" wrapText="1"/>
    </xf>
    <xf numFmtId="0" fontId="4" fillId="10" borderId="3" xfId="4" applyFont="1" applyFill="1" applyBorder="1" applyAlignment="1">
      <alignment horizontal="left" wrapText="1"/>
    </xf>
    <xf numFmtId="0" fontId="4" fillId="10" borderId="8" xfId="4" applyFont="1" applyFill="1" applyBorder="1" applyAlignment="1">
      <alignment horizontal="left" wrapText="1"/>
    </xf>
    <xf numFmtId="0" fontId="5" fillId="10" borderId="2" xfId="0" applyFont="1" applyFill="1" applyBorder="1" applyAlignment="1"/>
    <xf numFmtId="0" fontId="5" fillId="10" borderId="3" xfId="0" applyFont="1" applyFill="1" applyBorder="1" applyAlignment="1"/>
    <xf numFmtId="0" fontId="5" fillId="10" borderId="8" xfId="0" applyFont="1" applyFill="1" applyBorder="1" applyAlignment="1"/>
    <xf numFmtId="0" fontId="43" fillId="11" borderId="2" xfId="4" applyFont="1" applyFill="1" applyBorder="1" applyAlignment="1">
      <alignment horizontal="left" wrapText="1"/>
    </xf>
    <xf numFmtId="0" fontId="43" fillId="11" borderId="3" xfId="4" applyFont="1" applyFill="1" applyBorder="1" applyAlignment="1">
      <alignment horizontal="left" wrapText="1"/>
    </xf>
    <xf numFmtId="0" fontId="43" fillId="11" borderId="8" xfId="4" applyFont="1" applyFill="1" applyBorder="1" applyAlignment="1">
      <alignment horizontal="left" wrapText="1"/>
    </xf>
    <xf numFmtId="0" fontId="4" fillId="2" borderId="2" xfId="4" applyFont="1" applyFill="1" applyBorder="1" applyAlignment="1">
      <alignment horizontal="right"/>
    </xf>
    <xf numFmtId="0" fontId="4" fillId="2" borderId="3" xfId="4" applyFont="1" applyFill="1" applyBorder="1" applyAlignment="1">
      <alignment horizontal="right"/>
    </xf>
    <xf numFmtId="0" fontId="4" fillId="2" borderId="8" xfId="4" applyFont="1" applyFill="1" applyBorder="1" applyAlignment="1">
      <alignment horizontal="right"/>
    </xf>
    <xf numFmtId="0" fontId="43" fillId="11" borderId="2" xfId="4" applyFont="1" applyFill="1" applyBorder="1" applyAlignment="1">
      <alignment wrapText="1"/>
    </xf>
    <xf numFmtId="0" fontId="43" fillId="11" borderId="3" xfId="4" applyFont="1" applyFill="1" applyBorder="1" applyAlignment="1">
      <alignment wrapText="1"/>
    </xf>
    <xf numFmtId="0" fontId="43" fillId="11" borderId="8" xfId="4" applyFont="1" applyFill="1" applyBorder="1" applyAlignment="1">
      <alignment wrapText="1"/>
    </xf>
    <xf numFmtId="0" fontId="4" fillId="2" borderId="2" xfId="4" applyFont="1" applyFill="1" applyBorder="1" applyAlignment="1">
      <alignment horizontal="right" wrapText="1"/>
    </xf>
    <xf numFmtId="0" fontId="4" fillId="2" borderId="3" xfId="4" applyFont="1" applyFill="1" applyBorder="1" applyAlignment="1">
      <alignment horizontal="right" wrapText="1"/>
    </xf>
    <xf numFmtId="0" fontId="4" fillId="2" borderId="8" xfId="4" applyFont="1" applyFill="1" applyBorder="1" applyAlignment="1">
      <alignment horizontal="right" wrapText="1"/>
    </xf>
    <xf numFmtId="0" fontId="3" fillId="10" borderId="2" xfId="4" applyFont="1" applyFill="1" applyBorder="1" applyAlignment="1">
      <alignment horizontal="left"/>
    </xf>
    <xf numFmtId="0" fontId="3" fillId="10" borderId="3" xfId="4" applyFont="1" applyFill="1" applyBorder="1" applyAlignment="1">
      <alignment horizontal="left"/>
    </xf>
    <xf numFmtId="0" fontId="3" fillId="10" borderId="8" xfId="4" applyFont="1" applyFill="1" applyBorder="1" applyAlignment="1">
      <alignment horizontal="left"/>
    </xf>
    <xf numFmtId="0" fontId="4" fillId="10" borderId="0" xfId="4" applyFont="1" applyFill="1" applyAlignment="1">
      <alignment horizontal="left" vertical="top" wrapText="1"/>
    </xf>
    <xf numFmtId="0" fontId="19" fillId="10" borderId="0" xfId="2" applyFill="1" applyAlignment="1" applyProtection="1">
      <alignment horizontal="left" vertical="top" wrapText="1"/>
    </xf>
    <xf numFmtId="0" fontId="2" fillId="10" borderId="0" xfId="0" applyFont="1" applyFill="1" applyAlignment="1" applyProtection="1">
      <alignment horizontal="center"/>
    </xf>
    <xf numFmtId="0" fontId="4" fillId="10" borderId="2" xfId="0" applyFont="1" applyFill="1" applyBorder="1" applyAlignment="1" applyProtection="1">
      <alignment horizontal="center" vertical="top"/>
    </xf>
    <xf numFmtId="0" fontId="4" fillId="10" borderId="3" xfId="0" applyFont="1" applyFill="1" applyBorder="1" applyAlignment="1" applyProtection="1">
      <alignment horizontal="center" vertical="top"/>
    </xf>
    <xf numFmtId="0" fontId="4" fillId="10" borderId="8" xfId="0" applyFont="1" applyFill="1" applyBorder="1" applyAlignment="1" applyProtection="1">
      <alignment horizontal="center" vertical="top"/>
    </xf>
    <xf numFmtId="0" fontId="4" fillId="10" borderId="2" xfId="0" applyFont="1" applyFill="1" applyBorder="1" applyAlignment="1" applyProtection="1">
      <alignment horizontal="center" vertical="top" wrapText="1"/>
    </xf>
    <xf numFmtId="0" fontId="4" fillId="10" borderId="3" xfId="0" applyFont="1" applyFill="1" applyBorder="1" applyAlignment="1" applyProtection="1">
      <alignment horizontal="center" vertical="top" wrapText="1"/>
    </xf>
    <xf numFmtId="0" fontId="4" fillId="10" borderId="8" xfId="0" applyFont="1" applyFill="1" applyBorder="1" applyAlignment="1" applyProtection="1">
      <alignment horizontal="center" vertical="top" wrapText="1"/>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2" xfId="0" applyFont="1" applyBorder="1" applyAlignment="1" applyProtection="1">
      <alignment horizontal="center" vertical="top"/>
      <protection locked="0"/>
    </xf>
    <xf numFmtId="0" fontId="11" fillId="0" borderId="3" xfId="0" applyFont="1" applyBorder="1" applyAlignment="1" applyProtection="1">
      <alignment horizontal="center" vertical="top"/>
      <protection locked="0"/>
    </xf>
    <xf numFmtId="0" fontId="11" fillId="0" borderId="8" xfId="0" applyFont="1" applyBorder="1" applyAlignment="1" applyProtection="1">
      <alignment horizontal="center" vertical="top"/>
      <protection locked="0"/>
    </xf>
    <xf numFmtId="165" fontId="11" fillId="0" borderId="3" xfId="0" applyNumberFormat="1" applyFont="1" applyBorder="1" applyAlignment="1" applyProtection="1">
      <alignment horizontal="center" vertical="top" wrapText="1"/>
      <protection locked="0"/>
    </xf>
    <xf numFmtId="165" fontId="11" fillId="0" borderId="8" xfId="0" applyNumberFormat="1" applyFont="1" applyBorder="1" applyAlignment="1" applyProtection="1">
      <alignment horizontal="center" vertical="top" wrapText="1"/>
      <protection locked="0"/>
    </xf>
    <xf numFmtId="4" fontId="11" fillId="0" borderId="2" xfId="0" applyNumberFormat="1" applyFont="1" applyBorder="1" applyAlignment="1" applyProtection="1">
      <alignment horizontal="right" vertical="top"/>
      <protection locked="0"/>
    </xf>
    <xf numFmtId="4" fontId="11" fillId="0" borderId="3" xfId="0" applyNumberFormat="1" applyFont="1" applyBorder="1" applyAlignment="1" applyProtection="1">
      <alignment horizontal="right" vertical="top"/>
      <protection locked="0"/>
    </xf>
    <xf numFmtId="4" fontId="11" fillId="0" borderId="8" xfId="0" applyNumberFormat="1" applyFont="1" applyBorder="1" applyAlignment="1" applyProtection="1">
      <alignment horizontal="right" vertical="top"/>
      <protection locked="0"/>
    </xf>
    <xf numFmtId="0" fontId="4" fillId="10" borderId="11" xfId="0" applyFont="1" applyFill="1" applyBorder="1" applyAlignment="1" applyProtection="1">
      <alignment horizontal="right"/>
    </xf>
    <xf numFmtId="165" fontId="4" fillId="10" borderId="2" xfId="0" applyNumberFormat="1" applyFont="1" applyFill="1" applyBorder="1" applyAlignment="1" applyProtection="1">
      <alignment horizontal="right" vertical="top"/>
    </xf>
    <xf numFmtId="165" fontId="4" fillId="10" borderId="8" xfId="0" applyNumberFormat="1" applyFont="1" applyFill="1" applyBorder="1" applyAlignment="1" applyProtection="1">
      <alignment horizontal="right" vertical="top"/>
    </xf>
    <xf numFmtId="4" fontId="4" fillId="10" borderId="2" xfId="0" applyNumberFormat="1" applyFont="1" applyFill="1" applyBorder="1" applyAlignment="1" applyProtection="1">
      <alignment horizontal="right" vertical="top"/>
    </xf>
    <xf numFmtId="4" fontId="4" fillId="10" borderId="3" xfId="0" applyNumberFormat="1" applyFont="1" applyFill="1" applyBorder="1" applyAlignment="1" applyProtection="1">
      <alignment horizontal="right" vertical="top"/>
    </xf>
    <xf numFmtId="4" fontId="4" fillId="10" borderId="8" xfId="0" applyNumberFormat="1" applyFont="1" applyFill="1" applyBorder="1" applyAlignment="1" applyProtection="1">
      <alignment horizontal="right" vertical="top"/>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6" fillId="10" borderId="13" xfId="0" applyFont="1" applyFill="1" applyBorder="1" applyAlignment="1" applyProtection="1">
      <alignment horizontal="left" vertical="top" wrapText="1"/>
    </xf>
    <xf numFmtId="0" fontId="4" fillId="10" borderId="9" xfId="0" applyFont="1" applyFill="1" applyBorder="1" applyAlignment="1" applyProtection="1">
      <alignment horizontal="right"/>
    </xf>
    <xf numFmtId="0" fontId="8" fillId="10" borderId="13" xfId="0" applyFont="1" applyFill="1" applyBorder="1" applyAlignment="1" applyProtection="1">
      <alignment horizontal="left" wrapText="1"/>
    </xf>
    <xf numFmtId="0" fontId="8" fillId="10" borderId="13" xfId="0" applyFont="1" applyFill="1" applyBorder="1" applyAlignment="1" applyProtection="1">
      <alignment horizontal="left" vertical="top" wrapText="1"/>
    </xf>
    <xf numFmtId="4" fontId="11" fillId="0" borderId="3" xfId="0" applyNumberFormat="1" applyFont="1" applyBorder="1" applyAlignment="1" applyProtection="1">
      <alignment horizontal="center" vertical="top" wrapText="1"/>
      <protection locked="0"/>
    </xf>
    <xf numFmtId="4" fontId="11" fillId="0" borderId="8" xfId="0" applyNumberFormat="1" applyFont="1" applyBorder="1" applyAlignment="1" applyProtection="1">
      <alignment horizontal="center" vertical="top" wrapText="1"/>
      <protection locked="0"/>
    </xf>
    <xf numFmtId="4" fontId="4" fillId="10" borderId="11" xfId="0" applyNumberFormat="1" applyFont="1" applyFill="1" applyBorder="1" applyAlignment="1" applyProtection="1">
      <alignment horizontal="right" vertical="top"/>
    </xf>
    <xf numFmtId="4" fontId="4" fillId="10" borderId="9" xfId="0" applyNumberFormat="1" applyFont="1" applyFill="1" applyBorder="1" applyAlignment="1" applyProtection="1">
      <alignment horizontal="right" vertical="top"/>
    </xf>
    <xf numFmtId="0" fontId="4" fillId="10" borderId="0" xfId="0" applyFont="1" applyFill="1" applyAlignment="1">
      <alignment horizontal="right"/>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4" fillId="10" borderId="0" xfId="4" applyFont="1" applyFill="1" applyBorder="1" applyAlignment="1">
      <alignment horizontal="center"/>
    </xf>
    <xf numFmtId="4" fontId="5" fillId="0" borderId="0" xfId="0" applyNumberFormat="1" applyFont="1" applyFill="1" applyBorder="1" applyAlignment="1" applyProtection="1">
      <protection locked="0"/>
    </xf>
    <xf numFmtId="4" fontId="0" fillId="0" borderId="0" xfId="0" applyNumberFormat="1" applyFill="1" applyBorder="1" applyAlignment="1" applyProtection="1">
      <protection locked="0"/>
    </xf>
    <xf numFmtId="4" fontId="5" fillId="0" borderId="0" xfId="0" applyNumberFormat="1" applyFont="1" applyFill="1" applyBorder="1" applyAlignment="1" applyProtection="1">
      <alignment horizontal="right"/>
      <protection locked="0"/>
    </xf>
    <xf numFmtId="0" fontId="4" fillId="10" borderId="0" xfId="0" applyFont="1" applyFill="1" applyBorder="1" applyAlignment="1" applyProtection="1">
      <alignment horizontal="left" wrapText="1"/>
    </xf>
    <xf numFmtId="0" fontId="46" fillId="10" borderId="0" xfId="0" applyFont="1" applyFill="1" applyBorder="1" applyAlignment="1" applyProtection="1">
      <alignment horizontal="center" vertical="center" wrapText="1"/>
    </xf>
    <xf numFmtId="0" fontId="46" fillId="10" borderId="0" xfId="0" applyFont="1" applyFill="1" applyBorder="1" applyAlignment="1" applyProtection="1">
      <alignment horizontal="center" vertical="center"/>
    </xf>
    <xf numFmtId="2" fontId="46" fillId="10" borderId="0" xfId="0" applyNumberFormat="1" applyFont="1" applyFill="1" applyBorder="1" applyAlignment="1" applyProtection="1">
      <alignment horizontal="center" vertical="center"/>
    </xf>
    <xf numFmtId="0" fontId="11" fillId="10" borderId="4"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11" fillId="10" borderId="16" xfId="0" applyFont="1" applyFill="1" applyBorder="1" applyAlignment="1" applyProtection="1">
      <alignment horizontal="center" vertical="top" wrapText="1"/>
    </xf>
    <xf numFmtId="0" fontId="11" fillId="10" borderId="2" xfId="0" applyFont="1" applyFill="1" applyBorder="1" applyAlignment="1" applyProtection="1">
      <alignment horizontal="center" vertical="top" wrapText="1"/>
    </xf>
    <xf numFmtId="0" fontId="11" fillId="10" borderId="8" xfId="0" applyFont="1" applyFill="1" applyBorder="1" applyAlignment="1" applyProtection="1">
      <alignment horizontal="center"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32" fillId="10" borderId="0" xfId="0" applyFont="1" applyFill="1" applyBorder="1" applyAlignment="1" applyProtection="1">
      <alignment horizontal="left" vertical="center"/>
      <protection locked="0"/>
    </xf>
    <xf numFmtId="4" fontId="46" fillId="10" borderId="0" xfId="0" quotePrefix="1" applyNumberFormat="1" applyFont="1" applyFill="1" applyBorder="1" applyAlignment="1" applyProtection="1">
      <alignment horizontal="center" vertical="center"/>
    </xf>
    <xf numFmtId="0" fontId="11" fillId="0" borderId="4" xfId="0" applyFont="1" applyFill="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5" fillId="0" borderId="4"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11" fillId="15" borderId="2" xfId="0" applyNumberFormat="1" applyFont="1" applyFill="1" applyBorder="1" applyAlignment="1" applyProtection="1">
      <alignment horizontal="right" vertical="center"/>
    </xf>
    <xf numFmtId="4" fontId="11" fillId="15" borderId="8" xfId="0" applyNumberFormat="1" applyFont="1" applyFill="1" applyBorder="1" applyAlignment="1" applyProtection="1">
      <alignment horizontal="right" vertical="center"/>
    </xf>
    <xf numFmtId="4" fontId="11" fillId="14" borderId="2" xfId="0" applyNumberFormat="1" applyFont="1" applyFill="1" applyBorder="1" applyAlignment="1" applyProtection="1">
      <alignment horizontal="right" vertical="center"/>
    </xf>
    <xf numFmtId="4" fontId="11" fillId="14" borderId="8" xfId="0" applyNumberFormat="1" applyFont="1" applyFill="1" applyBorder="1" applyAlignment="1" applyProtection="1">
      <alignment horizontal="right" vertical="center"/>
    </xf>
    <xf numFmtId="3" fontId="11" fillId="0" borderId="2" xfId="0" applyNumberFormat="1" applyFont="1" applyFill="1" applyBorder="1" applyAlignment="1" applyProtection="1">
      <alignment horizontal="right" vertical="center" wrapText="1"/>
      <protection locked="0"/>
    </xf>
    <xf numFmtId="3" fontId="11" fillId="0" borderId="8" xfId="0" applyNumberFormat="1" applyFont="1" applyFill="1" applyBorder="1" applyAlignment="1" applyProtection="1">
      <alignment horizontal="right" vertical="center" wrapText="1"/>
      <protection locked="0"/>
    </xf>
    <xf numFmtId="4" fontId="0" fillId="10" borderId="2" xfId="0" applyNumberFormat="1" applyFill="1" applyBorder="1" applyAlignment="1" applyProtection="1">
      <alignment horizontal="right" vertical="center"/>
    </xf>
    <xf numFmtId="0" fontId="0" fillId="10" borderId="3" xfId="0" applyFill="1" applyBorder="1" applyAlignment="1" applyProtection="1">
      <alignment horizontal="right" vertical="center"/>
    </xf>
    <xf numFmtId="0" fontId="0" fillId="10" borderId="8" xfId="0" applyFill="1" applyBorder="1" applyAlignment="1" applyProtection="1">
      <alignment horizontal="right" vertical="center"/>
    </xf>
    <xf numFmtId="4" fontId="0" fillId="10" borderId="4" xfId="0" applyNumberFormat="1" applyFill="1" applyBorder="1" applyAlignment="1" applyProtection="1">
      <alignment horizontal="right" vertical="center"/>
    </xf>
    <xf numFmtId="0" fontId="0" fillId="10" borderId="4" xfId="0" applyFill="1" applyBorder="1" applyAlignment="1" applyProtection="1">
      <alignment horizontal="right" vertical="center"/>
    </xf>
    <xf numFmtId="3" fontId="11" fillId="0" borderId="4" xfId="0" applyNumberFormat="1" applyFont="1" applyFill="1" applyBorder="1" applyAlignment="1" applyProtection="1">
      <alignment horizontal="right" vertical="center" wrapText="1"/>
      <protection locked="0"/>
    </xf>
    <xf numFmtId="3" fontId="11" fillId="0" borderId="4" xfId="0" applyNumberFormat="1" applyFont="1" applyBorder="1" applyAlignment="1" applyProtection="1">
      <alignment horizontal="right" vertical="center" wrapText="1"/>
      <protection locked="0"/>
    </xf>
    <xf numFmtId="3" fontId="11" fillId="0" borderId="8" xfId="0" applyNumberFormat="1" applyFont="1" applyBorder="1" applyAlignment="1" applyProtection="1">
      <alignment horizontal="right" vertical="center" wrapText="1"/>
      <protection locked="0"/>
    </xf>
    <xf numFmtId="0" fontId="30" fillId="10" borderId="2" xfId="0" applyFont="1" applyFill="1" applyBorder="1" applyAlignment="1" applyProtection="1">
      <alignment horizontal="center" vertical="center" wrapText="1"/>
    </xf>
    <xf numFmtId="0" fontId="30" fillId="10" borderId="8"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left"/>
      <protection locked="0"/>
    </xf>
    <xf numFmtId="3" fontId="4" fillId="0" borderId="3" xfId="0" applyNumberFormat="1" applyFont="1" applyFill="1" applyBorder="1" applyAlignment="1" applyProtection="1">
      <alignment horizontal="left"/>
      <protection locked="0"/>
    </xf>
    <xf numFmtId="3" fontId="4" fillId="0" borderId="8" xfId="0" applyNumberFormat="1" applyFont="1" applyFill="1" applyBorder="1" applyAlignment="1" applyProtection="1">
      <alignment horizontal="left"/>
      <protection locked="0"/>
    </xf>
    <xf numFmtId="0" fontId="30" fillId="10" borderId="4" xfId="0" applyFont="1" applyFill="1" applyBorder="1" applyAlignment="1" applyProtection="1">
      <alignment horizontal="center" vertical="center" wrapText="1"/>
    </xf>
    <xf numFmtId="0" fontId="30" fillId="10" borderId="3" xfId="0" applyFont="1" applyFill="1" applyBorder="1" applyAlignment="1" applyProtection="1">
      <alignment horizontal="center" vertical="center" wrapText="1"/>
    </xf>
    <xf numFmtId="0" fontId="5" fillId="0" borderId="8" xfId="0" applyFont="1" applyBorder="1" applyAlignment="1" applyProtection="1">
      <alignment horizontal="center" vertical="center"/>
      <protection locked="0"/>
    </xf>
    <xf numFmtId="0" fontId="11" fillId="0" borderId="3"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9" fillId="10" borderId="2"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9" fillId="10" borderId="8" xfId="0"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9" fillId="10" borderId="12" xfId="0" applyFont="1" applyFill="1" applyBorder="1" applyAlignment="1" applyProtection="1">
      <alignment horizontal="center" vertical="center" wrapText="1"/>
    </xf>
    <xf numFmtId="0" fontId="9" fillId="10" borderId="14" xfId="0" applyFont="1" applyFill="1" applyBorder="1" applyAlignment="1" applyProtection="1">
      <alignment horizontal="center" vertical="center" wrapText="1"/>
    </xf>
    <xf numFmtId="3" fontId="4" fillId="0" borderId="13" xfId="0" applyNumberFormat="1" applyFont="1" applyFill="1" applyBorder="1" applyAlignment="1" applyProtection="1">
      <alignment horizontal="right"/>
      <protection locked="0"/>
    </xf>
    <xf numFmtId="3" fontId="4" fillId="0" borderId="13" xfId="0" applyNumberFormat="1" applyFont="1" applyBorder="1" applyAlignment="1" applyProtection="1">
      <alignment horizontal="right"/>
      <protection locked="0"/>
    </xf>
    <xf numFmtId="0" fontId="4" fillId="10" borderId="0" xfId="0" applyNumberFormat="1" applyFont="1" applyFill="1" applyAlignment="1" applyProtection="1">
      <alignment horizontal="left" wrapText="1"/>
    </xf>
    <xf numFmtId="0" fontId="0" fillId="10" borderId="0" xfId="0" applyFill="1" applyAlignment="1">
      <alignment horizontal="left" wrapText="1"/>
    </xf>
    <xf numFmtId="0" fontId="4" fillId="10" borderId="0" xfId="0" applyFont="1" applyFill="1" applyAlignment="1" applyProtection="1">
      <alignment horizontal="left" vertical="top" wrapText="1"/>
    </xf>
    <xf numFmtId="0" fontId="0" fillId="10" borderId="0" xfId="0" applyFill="1" applyAlignment="1">
      <alignment horizontal="left" vertical="top" wrapText="1"/>
    </xf>
    <xf numFmtId="0" fontId="1" fillId="10" borderId="0" xfId="0" applyFont="1" applyFill="1" applyBorder="1" applyAlignment="1">
      <alignment horizontal="left" wrapText="1"/>
    </xf>
    <xf numFmtId="167" fontId="4" fillId="14" borderId="2" xfId="0" applyNumberFormat="1" applyFont="1" applyFill="1" applyBorder="1" applyAlignment="1" applyProtection="1">
      <alignment horizontal="left" vertical="center" wrapText="1"/>
    </xf>
    <xf numFmtId="167" fontId="4" fillId="14" borderId="3" xfId="0" applyNumberFormat="1" applyFont="1" applyFill="1" applyBorder="1" applyAlignment="1" applyProtection="1">
      <alignment horizontal="left" vertical="center" wrapText="1"/>
    </xf>
    <xf numFmtId="167" fontId="1" fillId="14" borderId="3" xfId="0" applyNumberFormat="1" applyFont="1" applyFill="1" applyBorder="1" applyAlignment="1">
      <alignment horizontal="left" wrapText="1"/>
    </xf>
    <xf numFmtId="167" fontId="1" fillId="14" borderId="8" xfId="0" applyNumberFormat="1" applyFont="1" applyFill="1" applyBorder="1" applyAlignment="1">
      <alignment horizontal="left" wrapText="1"/>
    </xf>
    <xf numFmtId="0" fontId="4" fillId="10" borderId="0" xfId="0" applyFont="1" applyFill="1" applyAlignment="1" applyProtection="1">
      <alignment horizontal="center"/>
    </xf>
    <xf numFmtId="4" fontId="9" fillId="16" borderId="4" xfId="0" applyNumberFormat="1" applyFont="1" applyFill="1" applyBorder="1" applyAlignment="1" applyProtection="1">
      <alignment horizontal="center" vertical="center" wrapText="1"/>
    </xf>
    <xf numFmtId="4" fontId="9" fillId="16" borderId="10" xfId="0" applyNumberFormat="1" applyFont="1" applyFill="1" applyBorder="1" applyAlignment="1" applyProtection="1">
      <alignment horizontal="center" vertical="center" wrapText="1"/>
    </xf>
    <xf numFmtId="4" fontId="9" fillId="16" borderId="9" xfId="0" applyNumberFormat="1" applyFont="1" applyFill="1" applyBorder="1" applyAlignment="1" applyProtection="1">
      <alignment horizontal="center" vertical="center" wrapText="1"/>
    </xf>
    <xf numFmtId="4" fontId="9" fillId="16" borderId="6" xfId="0" applyNumberFormat="1" applyFont="1" applyFill="1" applyBorder="1" applyAlignment="1" applyProtection="1">
      <alignment horizontal="center" vertical="center" wrapText="1"/>
    </xf>
    <xf numFmtId="4" fontId="9" fillId="16" borderId="7" xfId="0" applyNumberFormat="1" applyFont="1" applyFill="1" applyBorder="1" applyAlignment="1" applyProtection="1">
      <alignment horizontal="center" vertical="center" wrapText="1"/>
    </xf>
    <xf numFmtId="4" fontId="9" fillId="16" borderId="12" xfId="0" applyNumberFormat="1" applyFont="1" applyFill="1" applyBorder="1" applyAlignment="1" applyProtection="1">
      <alignment horizontal="center" vertical="center" wrapText="1"/>
    </xf>
    <xf numFmtId="4" fontId="9" fillId="16" borderId="14" xfId="0" applyNumberFormat="1" applyFont="1" applyFill="1" applyBorder="1" applyAlignment="1" applyProtection="1">
      <alignment horizontal="center" vertical="center" wrapText="1"/>
    </xf>
    <xf numFmtId="167" fontId="4" fillId="15" borderId="2" xfId="0" applyNumberFormat="1" applyFont="1" applyFill="1" applyBorder="1" applyAlignment="1" applyProtection="1">
      <alignment horizontal="left" vertical="center"/>
    </xf>
    <xf numFmtId="167" fontId="4" fillId="15" borderId="3" xfId="0" applyNumberFormat="1" applyFont="1" applyFill="1" applyBorder="1" applyAlignment="1" applyProtection="1">
      <alignment horizontal="left" vertical="center"/>
    </xf>
    <xf numFmtId="167" fontId="4" fillId="15" borderId="8" xfId="0" applyNumberFormat="1" applyFont="1" applyFill="1" applyBorder="1" applyAlignment="1" applyProtection="1">
      <alignment horizontal="left" vertical="center"/>
    </xf>
    <xf numFmtId="0" fontId="0" fillId="10" borderId="0" xfId="0" applyFill="1" applyBorder="1" applyAlignment="1" applyProtection="1"/>
    <xf numFmtId="167" fontId="4" fillId="15" borderId="2" xfId="0" applyNumberFormat="1" applyFont="1" applyFill="1" applyBorder="1" applyAlignment="1" applyProtection="1">
      <alignment horizontal="left" vertical="center" wrapText="1"/>
    </xf>
    <xf numFmtId="167" fontId="4" fillId="15" borderId="3" xfId="0" applyNumberFormat="1" applyFont="1" applyFill="1" applyBorder="1" applyAlignment="1" applyProtection="1">
      <alignment horizontal="left" vertical="center" wrapText="1"/>
    </xf>
    <xf numFmtId="167" fontId="1" fillId="15" borderId="3" xfId="0" applyNumberFormat="1" applyFont="1" applyFill="1" applyBorder="1" applyAlignment="1">
      <alignment horizontal="left" wrapText="1"/>
    </xf>
    <xf numFmtId="167" fontId="1" fillId="15" borderId="8" xfId="0" applyNumberFormat="1" applyFont="1" applyFill="1" applyBorder="1" applyAlignment="1">
      <alignment horizontal="left" wrapText="1"/>
    </xf>
    <xf numFmtId="0" fontId="4" fillId="15" borderId="2" xfId="0" applyFont="1" applyFill="1" applyBorder="1" applyAlignment="1" applyProtection="1">
      <alignment horizontal="left" vertical="top" wrapText="1"/>
    </xf>
    <xf numFmtId="0" fontId="4" fillId="15" borderId="3" xfId="0" applyFont="1" applyFill="1" applyBorder="1" applyAlignment="1" applyProtection="1">
      <alignment horizontal="left" vertical="top" wrapText="1"/>
    </xf>
    <xf numFmtId="0" fontId="4" fillId="15" borderId="8" xfId="0" applyFont="1" applyFill="1" applyBorder="1" applyAlignment="1" applyProtection="1">
      <alignment horizontal="left" vertical="top" wrapText="1"/>
    </xf>
    <xf numFmtId="167" fontId="3" fillId="15" borderId="2" xfId="0" applyNumberFormat="1" applyFont="1" applyFill="1" applyBorder="1" applyAlignment="1" applyProtection="1">
      <alignment horizontal="left" vertical="center"/>
    </xf>
    <xf numFmtId="167" fontId="3" fillId="15" borderId="3" xfId="0" applyNumberFormat="1" applyFont="1" applyFill="1" applyBorder="1" applyAlignment="1" applyProtection="1">
      <alignment horizontal="left" vertical="center"/>
    </xf>
    <xf numFmtId="167" fontId="3" fillId="15" borderId="8" xfId="0" applyNumberFormat="1" applyFont="1" applyFill="1" applyBorder="1" applyAlignment="1" applyProtection="1">
      <alignment horizontal="left" vertical="center"/>
    </xf>
    <xf numFmtId="0" fontId="4" fillId="10" borderId="4" xfId="0" applyFont="1" applyFill="1" applyBorder="1" applyAlignment="1">
      <alignment horizontal="center" vertical="top" wrapText="1"/>
    </xf>
    <xf numFmtId="0" fontId="4" fillId="10" borderId="4" xfId="0" applyFont="1" applyFill="1" applyBorder="1" applyAlignment="1" applyProtection="1">
      <alignment horizontal="center" vertical="top" wrapText="1"/>
    </xf>
    <xf numFmtId="2" fontId="3" fillId="14" borderId="4" xfId="0" applyNumberFormat="1" applyFont="1" applyFill="1" applyBorder="1" applyAlignment="1" applyProtection="1">
      <alignment horizontal="center" vertical="center" wrapText="1"/>
    </xf>
    <xf numFmtId="2" fontId="3" fillId="15" borderId="4" xfId="0" applyNumberFormat="1" applyFont="1" applyFill="1" applyBorder="1" applyAlignment="1" applyProtection="1">
      <alignment horizontal="center" vertical="center" wrapText="1"/>
    </xf>
    <xf numFmtId="167" fontId="3" fillId="14" borderId="2" xfId="1" applyNumberFormat="1" applyFont="1" applyFill="1" applyBorder="1" applyAlignment="1" applyProtection="1">
      <alignment horizontal="left" vertical="center"/>
    </xf>
    <xf numFmtId="167" fontId="3" fillId="14" borderId="3" xfId="1" applyNumberFormat="1" applyFont="1" applyFill="1" applyBorder="1" applyAlignment="1" applyProtection="1">
      <alignment horizontal="left" vertical="center"/>
    </xf>
    <xf numFmtId="167" fontId="3" fillId="14" borderId="8" xfId="1" applyNumberFormat="1" applyFont="1" applyFill="1" applyBorder="1" applyAlignment="1" applyProtection="1">
      <alignment horizontal="left" vertical="center"/>
    </xf>
    <xf numFmtId="2" fontId="3" fillId="15" borderId="2" xfId="0" applyNumberFormat="1" applyFont="1" applyFill="1" applyBorder="1" applyAlignment="1" applyProtection="1">
      <alignment horizontal="center" vertical="center" wrapText="1"/>
    </xf>
    <xf numFmtId="2" fontId="3" fillId="15" borderId="3" xfId="0" applyNumberFormat="1" applyFont="1" applyFill="1" applyBorder="1" applyAlignment="1" applyProtection="1">
      <alignment horizontal="center" vertical="center" wrapText="1"/>
    </xf>
    <xf numFmtId="2" fontId="3" fillId="15" borderId="8" xfId="0" applyNumberFormat="1" applyFont="1" applyFill="1" applyBorder="1" applyAlignment="1" applyProtection="1">
      <alignment horizontal="center" vertical="center" wrapText="1"/>
    </xf>
    <xf numFmtId="0" fontId="4" fillId="14" borderId="2" xfId="0" applyFont="1" applyFill="1" applyBorder="1" applyAlignment="1" applyProtection="1">
      <alignment horizontal="left" vertical="top" wrapText="1"/>
    </xf>
    <xf numFmtId="0" fontId="4" fillId="14" borderId="3" xfId="0" applyFont="1" applyFill="1" applyBorder="1" applyAlignment="1" applyProtection="1">
      <alignment horizontal="left" vertical="top" wrapText="1"/>
    </xf>
    <xf numFmtId="0" fontId="4" fillId="14" borderId="8" xfId="0" applyFont="1" applyFill="1" applyBorder="1" applyAlignment="1" applyProtection="1">
      <alignment horizontal="left" vertical="top" wrapText="1"/>
    </xf>
    <xf numFmtId="0" fontId="3" fillId="10" borderId="0" xfId="0" applyFont="1" applyFill="1" applyBorder="1" applyAlignment="1" applyProtection="1">
      <alignment horizontal="left" wrapText="1"/>
    </xf>
    <xf numFmtId="0" fontId="3" fillId="10" borderId="0" xfId="0" applyFont="1" applyFill="1" applyBorder="1" applyAlignment="1" applyProtection="1">
      <alignment horizontal="left"/>
    </xf>
    <xf numFmtId="0" fontId="9" fillId="10" borderId="13" xfId="0" applyFont="1" applyFill="1" applyBorder="1" applyAlignment="1" applyProtection="1">
      <alignment horizontal="center" vertical="center" wrapText="1"/>
    </xf>
    <xf numFmtId="167" fontId="4" fillId="14" borderId="2" xfId="0" applyNumberFormat="1" applyFont="1" applyFill="1" applyBorder="1" applyAlignment="1" applyProtection="1">
      <alignment horizontal="left" vertical="center"/>
    </xf>
    <xf numFmtId="167" fontId="4" fillId="14" borderId="3" xfId="0" applyNumberFormat="1" applyFont="1" applyFill="1" applyBorder="1" applyAlignment="1" applyProtection="1">
      <alignment horizontal="left" vertical="center"/>
    </xf>
    <xf numFmtId="167" fontId="4" fillId="14" borderId="8" xfId="0" applyNumberFormat="1" applyFont="1" applyFill="1" applyBorder="1" applyAlignment="1" applyProtection="1">
      <alignment horizontal="left" vertical="center"/>
    </xf>
  </cellXfs>
  <cellStyles count="9">
    <cellStyle name="Currency" xfId="1" builtinId="4"/>
    <cellStyle name="Hyperlink" xfId="2" builtinId="8"/>
    <cellStyle name="Normal" xfId="0" builtinId="0"/>
    <cellStyle name="Normal 2" xfId="3"/>
    <cellStyle name="Normal 2 2" xfId="4"/>
    <cellStyle name="Normal_Book2" xfId="5"/>
    <cellStyle name="Normal_Prefills" xfId="6"/>
    <cellStyle name="Normal_Prefills_1" xfId="7"/>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457200</xdr:colOff>
      <xdr:row>199</xdr:row>
      <xdr:rowOff>0</xdr:rowOff>
    </xdr:from>
    <xdr:to>
      <xdr:col>1</xdr:col>
      <xdr:colOff>19050</xdr:colOff>
      <xdr:row>199</xdr:row>
      <xdr:rowOff>0</xdr:rowOff>
    </xdr:to>
    <xdr:sp macro="" textlink="">
      <xdr:nvSpPr>
        <xdr:cNvPr id="8193" name="CheckBox16" hidden="1">
          <a:extLst>
            <a:ext uri="{63B3BB69-23CF-44E3-9099-C40C66FF867C}">
              <a14:compatExt xmlns:a14="http://schemas.microsoft.com/office/drawing/2010/main"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4" name="CheckBox6" hidden="1">
          <a:extLst>
            <a:ext uri="{63B3BB69-23CF-44E3-9099-C40C66FF867C}">
              <a14:compatExt xmlns:a14="http://schemas.microsoft.com/office/drawing/2010/main"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5" name="CheckBox7" hidden="1">
          <a:extLst>
            <a:ext uri="{63B3BB69-23CF-44E3-9099-C40C66FF867C}">
              <a14:compatExt xmlns:a14="http://schemas.microsoft.com/office/drawing/2010/main"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6" name="CheckBox8" hidden="1">
          <a:extLst>
            <a:ext uri="{63B3BB69-23CF-44E3-9099-C40C66FF867C}">
              <a14:compatExt xmlns:a14="http://schemas.microsoft.com/office/drawing/2010/main"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7" name="CheckBox9" hidden="1">
          <a:extLst>
            <a:ext uri="{63B3BB69-23CF-44E3-9099-C40C66FF867C}">
              <a14:compatExt xmlns:a14="http://schemas.microsoft.com/office/drawing/2010/main"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8" name="CheckBox10" hidden="1">
          <a:extLst>
            <a:ext uri="{63B3BB69-23CF-44E3-9099-C40C66FF867C}">
              <a14:compatExt xmlns:a14="http://schemas.microsoft.com/office/drawing/2010/main"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199" name="CheckBox11" hidden="1">
          <a:extLst>
            <a:ext uri="{63B3BB69-23CF-44E3-9099-C40C66FF867C}">
              <a14:compatExt xmlns:a14="http://schemas.microsoft.com/office/drawing/2010/main"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199</xdr:row>
      <xdr:rowOff>0</xdr:rowOff>
    </xdr:from>
    <xdr:to>
      <xdr:col>1</xdr:col>
      <xdr:colOff>19050</xdr:colOff>
      <xdr:row>199</xdr:row>
      <xdr:rowOff>0</xdr:rowOff>
    </xdr:to>
    <xdr:sp macro="" textlink="">
      <xdr:nvSpPr>
        <xdr:cNvPr id="8200" name="CheckBox12" hidden="1">
          <a:extLst>
            <a:ext uri="{63B3BB69-23CF-44E3-9099-C40C66FF867C}">
              <a14:compatExt xmlns:a14="http://schemas.microsoft.com/office/drawing/2010/main"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276225</xdr:colOff>
      <xdr:row>199</xdr:row>
      <xdr:rowOff>0</xdr:rowOff>
    </xdr:from>
    <xdr:to>
      <xdr:col>13</xdr:col>
      <xdr:colOff>66675</xdr:colOff>
      <xdr:row>199</xdr:row>
      <xdr:rowOff>0</xdr:rowOff>
    </xdr:to>
    <xdr:sp macro="" textlink="">
      <xdr:nvSpPr>
        <xdr:cNvPr id="8201" name="CheckBox27" hidden="1">
          <a:extLst>
            <a:ext uri="{63B3BB69-23CF-44E3-9099-C40C66FF867C}">
              <a14:compatExt xmlns:a14="http://schemas.microsoft.com/office/drawing/2010/main"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295275</xdr:colOff>
      <xdr:row>199</xdr:row>
      <xdr:rowOff>0</xdr:rowOff>
    </xdr:from>
    <xdr:to>
      <xdr:col>11</xdr:col>
      <xdr:colOff>47625</xdr:colOff>
      <xdr:row>199</xdr:row>
      <xdr:rowOff>0</xdr:rowOff>
    </xdr:to>
    <xdr:sp macro="" textlink="">
      <xdr:nvSpPr>
        <xdr:cNvPr id="8202" name="CheckBox28" hidden="1">
          <a:extLst>
            <a:ext uri="{63B3BB69-23CF-44E3-9099-C40C66FF867C}">
              <a14:compatExt xmlns:a14="http://schemas.microsoft.com/office/drawing/2010/main"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199</xdr:row>
      <xdr:rowOff>0</xdr:rowOff>
    </xdr:from>
    <xdr:to>
      <xdr:col>1</xdr:col>
      <xdr:colOff>228600</xdr:colOff>
      <xdr:row>199</xdr:row>
      <xdr:rowOff>0</xdr:rowOff>
    </xdr:to>
    <xdr:sp macro="" textlink="">
      <xdr:nvSpPr>
        <xdr:cNvPr id="8203" name="CheckBox26" hidden="1">
          <a:extLst>
            <a:ext uri="{63B3BB69-23CF-44E3-9099-C40C66FF867C}">
              <a14:compatExt xmlns:a14="http://schemas.microsoft.com/office/drawing/2010/main"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199</xdr:row>
      <xdr:rowOff>0</xdr:rowOff>
    </xdr:from>
    <xdr:to>
      <xdr:col>1</xdr:col>
      <xdr:colOff>228600</xdr:colOff>
      <xdr:row>199</xdr:row>
      <xdr:rowOff>0</xdr:rowOff>
    </xdr:to>
    <xdr:sp macro="" textlink="">
      <xdr:nvSpPr>
        <xdr:cNvPr id="8204" name="CheckBox29" hidden="1">
          <a:extLst>
            <a:ext uri="{63B3BB69-23CF-44E3-9099-C40C66FF867C}">
              <a14:compatExt xmlns:a14="http://schemas.microsoft.com/office/drawing/2010/main"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199</xdr:row>
      <xdr:rowOff>0</xdr:rowOff>
    </xdr:from>
    <xdr:to>
      <xdr:col>1</xdr:col>
      <xdr:colOff>228600</xdr:colOff>
      <xdr:row>199</xdr:row>
      <xdr:rowOff>0</xdr:rowOff>
    </xdr:to>
    <xdr:sp macro="" textlink="">
      <xdr:nvSpPr>
        <xdr:cNvPr id="8205" name="CheckBox30" hidden="1">
          <a:extLst>
            <a:ext uri="{63B3BB69-23CF-44E3-9099-C40C66FF867C}">
              <a14:compatExt xmlns:a14="http://schemas.microsoft.com/office/drawing/2010/main"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199</xdr:row>
      <xdr:rowOff>0</xdr:rowOff>
    </xdr:from>
    <xdr:to>
      <xdr:col>8</xdr:col>
      <xdr:colOff>228600</xdr:colOff>
      <xdr:row>199</xdr:row>
      <xdr:rowOff>0</xdr:rowOff>
    </xdr:to>
    <xdr:sp macro="" textlink="">
      <xdr:nvSpPr>
        <xdr:cNvPr id="8206" name="CheckBox31" hidden="1">
          <a:extLst>
            <a:ext uri="{63B3BB69-23CF-44E3-9099-C40C66FF867C}">
              <a14:compatExt xmlns:a14="http://schemas.microsoft.com/office/drawing/2010/main"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199</xdr:row>
      <xdr:rowOff>0</xdr:rowOff>
    </xdr:from>
    <xdr:to>
      <xdr:col>8</xdr:col>
      <xdr:colOff>228600</xdr:colOff>
      <xdr:row>199</xdr:row>
      <xdr:rowOff>0</xdr:rowOff>
    </xdr:to>
    <xdr:sp macro="" textlink="">
      <xdr:nvSpPr>
        <xdr:cNvPr id="8207" name="CheckBox32" hidden="1">
          <a:extLst>
            <a:ext uri="{63B3BB69-23CF-44E3-9099-C40C66FF867C}">
              <a14:compatExt xmlns:a14="http://schemas.microsoft.com/office/drawing/2010/main"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199</xdr:row>
      <xdr:rowOff>0</xdr:rowOff>
    </xdr:from>
    <xdr:to>
      <xdr:col>8</xdr:col>
      <xdr:colOff>228600</xdr:colOff>
      <xdr:row>199</xdr:row>
      <xdr:rowOff>0</xdr:rowOff>
    </xdr:to>
    <xdr:sp macro="" textlink="">
      <xdr:nvSpPr>
        <xdr:cNvPr id="8208" name="CheckBox33" hidden="1">
          <a:extLst>
            <a:ext uri="{63B3BB69-23CF-44E3-9099-C40C66FF867C}">
              <a14:compatExt xmlns:a14="http://schemas.microsoft.com/office/drawing/2010/main"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523875</xdr:colOff>
      <xdr:row>199</xdr:row>
      <xdr:rowOff>0</xdr:rowOff>
    </xdr:from>
    <xdr:to>
      <xdr:col>1</xdr:col>
      <xdr:colOff>85725</xdr:colOff>
      <xdr:row>199</xdr:row>
      <xdr:rowOff>0</xdr:rowOff>
    </xdr:to>
    <xdr:sp macro="" textlink="">
      <xdr:nvSpPr>
        <xdr:cNvPr id="8209" name="CheckBox4" hidden="1">
          <a:extLst>
            <a:ext uri="{63B3BB69-23CF-44E3-9099-C40C66FF867C}">
              <a14:compatExt xmlns:a14="http://schemas.microsoft.com/office/drawing/2010/main"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304800</xdr:colOff>
      <xdr:row>199</xdr:row>
      <xdr:rowOff>0</xdr:rowOff>
    </xdr:from>
    <xdr:to>
      <xdr:col>3</xdr:col>
      <xdr:colOff>57150</xdr:colOff>
      <xdr:row>199</xdr:row>
      <xdr:rowOff>0</xdr:rowOff>
    </xdr:to>
    <xdr:sp macro="" textlink="">
      <xdr:nvSpPr>
        <xdr:cNvPr id="8210" name="CheckBox5" hidden="1">
          <a:extLst>
            <a:ext uri="{63B3BB69-23CF-44E3-9099-C40C66FF867C}">
              <a14:compatExt xmlns:a14="http://schemas.microsoft.com/office/drawing/2010/main"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523875</xdr:colOff>
      <xdr:row>199</xdr:row>
      <xdr:rowOff>0</xdr:rowOff>
    </xdr:from>
    <xdr:to>
      <xdr:col>1</xdr:col>
      <xdr:colOff>85725</xdr:colOff>
      <xdr:row>199</xdr:row>
      <xdr:rowOff>0</xdr:rowOff>
    </xdr:to>
    <xdr:sp macro="" textlink="">
      <xdr:nvSpPr>
        <xdr:cNvPr id="8211" name="CheckBox1" hidden="1">
          <a:extLst>
            <a:ext uri="{63B3BB69-23CF-44E3-9099-C40C66FF867C}">
              <a14:compatExt xmlns:a14="http://schemas.microsoft.com/office/drawing/2010/main"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276225</xdr:colOff>
      <xdr:row>199</xdr:row>
      <xdr:rowOff>0</xdr:rowOff>
    </xdr:from>
    <xdr:to>
      <xdr:col>5</xdr:col>
      <xdr:colOff>47625</xdr:colOff>
      <xdr:row>199</xdr:row>
      <xdr:rowOff>0</xdr:rowOff>
    </xdr:to>
    <xdr:sp macro="" textlink="">
      <xdr:nvSpPr>
        <xdr:cNvPr id="8212" name="CheckBox2" hidden="1">
          <a:extLst>
            <a:ext uri="{63B3BB69-23CF-44E3-9099-C40C66FF867C}">
              <a14:compatExt xmlns:a14="http://schemas.microsoft.com/office/drawing/2010/main"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266700</xdr:colOff>
      <xdr:row>199</xdr:row>
      <xdr:rowOff>0</xdr:rowOff>
    </xdr:from>
    <xdr:to>
      <xdr:col>13</xdr:col>
      <xdr:colOff>57150</xdr:colOff>
      <xdr:row>199</xdr:row>
      <xdr:rowOff>0</xdr:rowOff>
    </xdr:to>
    <xdr:sp macro="" textlink="">
      <xdr:nvSpPr>
        <xdr:cNvPr id="8213" name="CheckBox3" hidden="1">
          <a:extLst>
            <a:ext uri="{63B3BB69-23CF-44E3-9099-C40C66FF867C}">
              <a14:compatExt xmlns:a14="http://schemas.microsoft.com/office/drawing/2010/main"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38100</xdr:colOff>
      <xdr:row>199</xdr:row>
      <xdr:rowOff>0</xdr:rowOff>
    </xdr:from>
    <xdr:to>
      <xdr:col>8</xdr:col>
      <xdr:colOff>152400</xdr:colOff>
      <xdr:row>199</xdr:row>
      <xdr:rowOff>0</xdr:rowOff>
    </xdr:to>
    <xdr:sp macro="" textlink="">
      <xdr:nvSpPr>
        <xdr:cNvPr id="8214" name="CommandButton1" hidden="1">
          <a:extLst>
            <a:ext uri="{63B3BB69-23CF-44E3-9099-C40C66FF867C}">
              <a14:compatExt xmlns:a14="http://schemas.microsoft.com/office/drawing/2010/main"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8</xdr:col>
      <xdr:colOff>419100</xdr:colOff>
      <xdr:row>199</xdr:row>
      <xdr:rowOff>0</xdr:rowOff>
    </xdr:from>
    <xdr:to>
      <xdr:col>15</xdr:col>
      <xdr:colOff>323850</xdr:colOff>
      <xdr:row>199</xdr:row>
      <xdr:rowOff>0</xdr:rowOff>
    </xdr:to>
    <xdr:sp macro="" textlink="">
      <xdr:nvSpPr>
        <xdr:cNvPr id="8215" name="CommandButton2" hidden="1">
          <a:extLst>
            <a:ext uri="{63B3BB69-23CF-44E3-9099-C40C66FF867C}">
              <a14:compatExt xmlns:a14="http://schemas.microsoft.com/office/drawing/2010/main"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114300</xdr:colOff>
      <xdr:row>199</xdr:row>
      <xdr:rowOff>0</xdr:rowOff>
    </xdr:from>
    <xdr:to>
      <xdr:col>7</xdr:col>
      <xdr:colOff>114300</xdr:colOff>
      <xdr:row>199</xdr:row>
      <xdr:rowOff>0</xdr:rowOff>
    </xdr:to>
    <xdr:sp macro="" textlink="">
      <xdr:nvSpPr>
        <xdr:cNvPr id="8216" name="CommandButton3" hidden="1">
          <a:extLst>
            <a:ext uri="{63B3BB69-23CF-44E3-9099-C40C66FF867C}">
              <a14:compatExt xmlns:a14="http://schemas.microsoft.com/office/drawing/2010/main"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8</xdr:col>
      <xdr:colOff>57150</xdr:colOff>
      <xdr:row>199</xdr:row>
      <xdr:rowOff>0</xdr:rowOff>
    </xdr:from>
    <xdr:to>
      <xdr:col>15</xdr:col>
      <xdr:colOff>295275</xdr:colOff>
      <xdr:row>199</xdr:row>
      <xdr:rowOff>0</xdr:rowOff>
    </xdr:to>
    <xdr:sp macro="" textlink="">
      <xdr:nvSpPr>
        <xdr:cNvPr id="8217" name="CommandButton4" hidden="1">
          <a:extLst>
            <a:ext uri="{63B3BB69-23CF-44E3-9099-C40C66FF867C}">
              <a14:compatExt xmlns:a14="http://schemas.microsoft.com/office/drawing/2010/main"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47625</xdr:colOff>
      <xdr:row>199</xdr:row>
      <xdr:rowOff>0</xdr:rowOff>
    </xdr:from>
    <xdr:to>
      <xdr:col>6</xdr:col>
      <xdr:colOff>371475</xdr:colOff>
      <xdr:row>199</xdr:row>
      <xdr:rowOff>0</xdr:rowOff>
    </xdr:to>
    <xdr:sp macro="" textlink="">
      <xdr:nvSpPr>
        <xdr:cNvPr id="8218" name="CommandButton5" hidden="1">
          <a:extLst>
            <a:ext uri="{63B3BB69-23CF-44E3-9099-C40C66FF867C}">
              <a14:compatExt xmlns:a14="http://schemas.microsoft.com/office/drawing/2010/main"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14</xdr:col>
      <xdr:colOff>47625</xdr:colOff>
      <xdr:row>199</xdr:row>
      <xdr:rowOff>0</xdr:rowOff>
    </xdr:from>
    <xdr:to>
      <xdr:col>21</xdr:col>
      <xdr:colOff>0</xdr:colOff>
      <xdr:row>199</xdr:row>
      <xdr:rowOff>0</xdr:rowOff>
    </xdr:to>
    <xdr:sp macro="" textlink="">
      <xdr:nvSpPr>
        <xdr:cNvPr id="8219" name="CommandButton7" hidden="1">
          <a:extLst>
            <a:ext uri="{63B3BB69-23CF-44E3-9099-C40C66FF867C}">
              <a14:compatExt xmlns:a14="http://schemas.microsoft.com/office/drawing/2010/main"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47625</xdr:colOff>
      <xdr:row>199</xdr:row>
      <xdr:rowOff>0</xdr:rowOff>
    </xdr:from>
    <xdr:to>
      <xdr:col>6</xdr:col>
      <xdr:colOff>371475</xdr:colOff>
      <xdr:row>199</xdr:row>
      <xdr:rowOff>0</xdr:rowOff>
    </xdr:to>
    <xdr:sp macro="" textlink="">
      <xdr:nvSpPr>
        <xdr:cNvPr id="8220" name="CommandButton6" hidden="1">
          <a:extLst>
            <a:ext uri="{63B3BB69-23CF-44E3-9099-C40C66FF867C}">
              <a14:compatExt xmlns:a14="http://schemas.microsoft.com/office/drawing/2010/main"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495300</xdr:colOff>
      <xdr:row>199</xdr:row>
      <xdr:rowOff>0</xdr:rowOff>
    </xdr:from>
    <xdr:to>
      <xdr:col>1</xdr:col>
      <xdr:colOff>57150</xdr:colOff>
      <xdr:row>199</xdr:row>
      <xdr:rowOff>0</xdr:rowOff>
    </xdr:to>
    <xdr:sp macro="" textlink="">
      <xdr:nvSpPr>
        <xdr:cNvPr id="8221" name="CheckBox17" hidden="1">
          <a:extLst>
            <a:ext uri="{63B3BB69-23CF-44E3-9099-C40C66FF867C}">
              <a14:compatExt xmlns:a14="http://schemas.microsoft.com/office/drawing/2010/main"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495300</xdr:colOff>
      <xdr:row>199</xdr:row>
      <xdr:rowOff>0</xdr:rowOff>
    </xdr:from>
    <xdr:to>
      <xdr:col>1</xdr:col>
      <xdr:colOff>57150</xdr:colOff>
      <xdr:row>199</xdr:row>
      <xdr:rowOff>0</xdr:rowOff>
    </xdr:to>
    <xdr:sp macro="" textlink="">
      <xdr:nvSpPr>
        <xdr:cNvPr id="8222" name="CheckBox18" hidden="1">
          <a:extLst>
            <a:ext uri="{63B3BB69-23CF-44E3-9099-C40C66FF867C}">
              <a14:compatExt xmlns:a14="http://schemas.microsoft.com/office/drawing/2010/main"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247650</xdr:colOff>
      <xdr:row>199</xdr:row>
      <xdr:rowOff>0</xdr:rowOff>
    </xdr:from>
    <xdr:to>
      <xdr:col>8</xdr:col>
      <xdr:colOff>171450</xdr:colOff>
      <xdr:row>199</xdr:row>
      <xdr:rowOff>0</xdr:rowOff>
    </xdr:to>
    <xdr:sp macro="" textlink="">
      <xdr:nvSpPr>
        <xdr:cNvPr id="8223" name="CommandButton9" hidden="1">
          <a:extLst>
            <a:ext uri="{63B3BB69-23CF-44E3-9099-C40C66FF867C}">
              <a14:compatExt xmlns:a14="http://schemas.microsoft.com/office/drawing/2010/main"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361950</xdr:colOff>
      <xdr:row>199</xdr:row>
      <xdr:rowOff>0</xdr:rowOff>
    </xdr:from>
    <xdr:to>
      <xdr:col>4</xdr:col>
      <xdr:colOff>171450</xdr:colOff>
      <xdr:row>199</xdr:row>
      <xdr:rowOff>0</xdr:rowOff>
    </xdr:to>
    <xdr:sp macro="" textlink="">
      <xdr:nvSpPr>
        <xdr:cNvPr id="8224" name="CommandButton8" hidden="1">
          <a:extLst>
            <a:ext uri="{63B3BB69-23CF-44E3-9099-C40C66FF867C}">
              <a14:compatExt xmlns:a14="http://schemas.microsoft.com/office/drawing/2010/main"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447675</xdr:colOff>
      <xdr:row>199</xdr:row>
      <xdr:rowOff>0</xdr:rowOff>
    </xdr:from>
    <xdr:to>
      <xdr:col>4</xdr:col>
      <xdr:colOff>257175</xdr:colOff>
      <xdr:row>199</xdr:row>
      <xdr:rowOff>0</xdr:rowOff>
    </xdr:to>
    <xdr:sp macro="" textlink="">
      <xdr:nvSpPr>
        <xdr:cNvPr id="8225" name="CommandButton10" hidden="1">
          <a:extLst>
            <a:ext uri="{63B3BB69-23CF-44E3-9099-C40C66FF867C}">
              <a14:compatExt xmlns:a14="http://schemas.microsoft.com/office/drawing/2010/main"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5</xdr:col>
      <xdr:colOff>247650</xdr:colOff>
      <xdr:row>199</xdr:row>
      <xdr:rowOff>0</xdr:rowOff>
    </xdr:from>
    <xdr:to>
      <xdr:col>9</xdr:col>
      <xdr:colOff>171450</xdr:colOff>
      <xdr:row>199</xdr:row>
      <xdr:rowOff>0</xdr:rowOff>
    </xdr:to>
    <xdr:sp macro="" textlink="">
      <xdr:nvSpPr>
        <xdr:cNvPr id="8226" name="CommandButton11" hidden="1">
          <a:extLst>
            <a:ext uri="{63B3BB69-23CF-44E3-9099-C40C66FF867C}">
              <a14:compatExt xmlns:a14="http://schemas.microsoft.com/office/drawing/2010/main"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16</xdr:col>
      <xdr:colOff>238125</xdr:colOff>
      <xdr:row>16</xdr:row>
      <xdr:rowOff>19050</xdr:rowOff>
    </xdr:from>
    <xdr:to>
      <xdr:col>19</xdr:col>
      <xdr:colOff>295275</xdr:colOff>
      <xdr:row>18</xdr:row>
      <xdr:rowOff>0</xdr:rowOff>
    </xdr:to>
    <xdr:sp macro="" textlink="">
      <xdr:nvSpPr>
        <xdr:cNvPr id="8227" name="CommandButton12" hidden="1">
          <a:extLst>
            <a:ext uri="{63B3BB69-23CF-44E3-9099-C40C66FF867C}">
              <a14:compatExt xmlns:a14="http://schemas.microsoft.com/office/drawing/2010/main"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14</xdr:col>
      <xdr:colOff>104775</xdr:colOff>
      <xdr:row>199</xdr:row>
      <xdr:rowOff>0</xdr:rowOff>
    </xdr:from>
    <xdr:to>
      <xdr:col>21</xdr:col>
      <xdr:colOff>0</xdr:colOff>
      <xdr:row>199</xdr:row>
      <xdr:rowOff>0</xdr:rowOff>
    </xdr:to>
    <xdr:sp macro="" textlink="">
      <xdr:nvSpPr>
        <xdr:cNvPr id="8228" name="CommandButton14" hidden="1">
          <a:extLst>
            <a:ext uri="{63B3BB69-23CF-44E3-9099-C40C66FF867C}">
              <a14:compatExt xmlns:a14="http://schemas.microsoft.com/office/drawing/2010/main"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0</xdr:col>
      <xdr:colOff>0</xdr:colOff>
      <xdr:row>0</xdr:row>
      <xdr:rowOff>28575</xdr:rowOff>
    </xdr:from>
    <xdr:to>
      <xdr:col>2</xdr:col>
      <xdr:colOff>304800</xdr:colOff>
      <xdr:row>5</xdr:row>
      <xdr:rowOff>28575</xdr:rowOff>
    </xdr:to>
    <xdr:pic>
      <xdr:nvPicPr>
        <xdr:cNvPr id="8558" name="Picture 41">
          <a:extLst>
            <a:ext uri="{FF2B5EF4-FFF2-40B4-BE49-F238E27FC236}">
              <a16:creationId xmlns:a16="http://schemas.microsoft.com/office/drawing/2014/main" id="{00000000-0008-0000-0000-00006E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2573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256</xdr:row>
      <xdr:rowOff>0</xdr:rowOff>
    </xdr:from>
    <xdr:to>
      <xdr:col>1</xdr:col>
      <xdr:colOff>19050</xdr:colOff>
      <xdr:row>256</xdr:row>
      <xdr:rowOff>0</xdr:rowOff>
    </xdr:to>
    <xdr:sp macro="" textlink="">
      <xdr:nvSpPr>
        <xdr:cNvPr id="1069" name="CheckBox16"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0" name="CheckBox6"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1" name="CheckBox7" hidden="1">
          <a:extLst>
            <a:ext uri="{63B3BB69-23CF-44E3-9099-C40C66FF867C}">
              <a14:compatExt xmlns:a14="http://schemas.microsoft.com/office/drawing/2010/main"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2" name="CheckBox8" hidden="1">
          <a:extLst>
            <a:ext uri="{63B3BB69-23CF-44E3-9099-C40C66FF867C}">
              <a14:compatExt xmlns:a14="http://schemas.microsoft.com/office/drawing/2010/main"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3" name="CheckBox9" hidden="1">
          <a:extLst>
            <a:ext uri="{63B3BB69-23CF-44E3-9099-C40C66FF867C}">
              <a14:compatExt xmlns:a14="http://schemas.microsoft.com/office/drawing/2010/main"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4" name="CheckBox10" hidden="1">
          <a:extLst>
            <a:ext uri="{63B3BB69-23CF-44E3-9099-C40C66FF867C}">
              <a14:compatExt xmlns:a14="http://schemas.microsoft.com/office/drawing/2010/main"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5" name="CheckBox11" hidden="1">
          <a:extLst>
            <a:ext uri="{63B3BB69-23CF-44E3-9099-C40C66FF867C}">
              <a14:compatExt xmlns:a14="http://schemas.microsoft.com/office/drawing/2010/main"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457200</xdr:colOff>
      <xdr:row>256</xdr:row>
      <xdr:rowOff>0</xdr:rowOff>
    </xdr:from>
    <xdr:to>
      <xdr:col>1</xdr:col>
      <xdr:colOff>19050</xdr:colOff>
      <xdr:row>256</xdr:row>
      <xdr:rowOff>0</xdr:rowOff>
    </xdr:to>
    <xdr:sp macro="" textlink="">
      <xdr:nvSpPr>
        <xdr:cNvPr id="1078" name="CheckBox12" hidden="1">
          <a:extLst>
            <a:ext uri="{63B3BB69-23CF-44E3-9099-C40C66FF867C}">
              <a14:compatExt xmlns:a14="http://schemas.microsoft.com/office/drawing/2010/main"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276225</xdr:colOff>
      <xdr:row>256</xdr:row>
      <xdr:rowOff>0</xdr:rowOff>
    </xdr:from>
    <xdr:to>
      <xdr:col>14</xdr:col>
      <xdr:colOff>66675</xdr:colOff>
      <xdr:row>256</xdr:row>
      <xdr:rowOff>0</xdr:rowOff>
    </xdr:to>
    <xdr:sp macro="" textlink="">
      <xdr:nvSpPr>
        <xdr:cNvPr id="1090" name="CheckBox27" hidden="1">
          <a:extLst>
            <a:ext uri="{63B3BB69-23CF-44E3-9099-C40C66FF867C}">
              <a14:compatExt xmlns:a14="http://schemas.microsoft.com/office/drawing/2010/main"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295275</xdr:colOff>
      <xdr:row>256</xdr:row>
      <xdr:rowOff>0</xdr:rowOff>
    </xdr:from>
    <xdr:to>
      <xdr:col>11</xdr:col>
      <xdr:colOff>47625</xdr:colOff>
      <xdr:row>256</xdr:row>
      <xdr:rowOff>0</xdr:rowOff>
    </xdr:to>
    <xdr:sp macro="" textlink="">
      <xdr:nvSpPr>
        <xdr:cNvPr id="1091" name="CheckBox28" hidden="1">
          <a:extLst>
            <a:ext uri="{63B3BB69-23CF-44E3-9099-C40C66FF867C}">
              <a14:compatExt xmlns:a14="http://schemas.microsoft.com/office/drawing/2010/main"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256</xdr:row>
      <xdr:rowOff>0</xdr:rowOff>
    </xdr:from>
    <xdr:to>
      <xdr:col>1</xdr:col>
      <xdr:colOff>228600</xdr:colOff>
      <xdr:row>256</xdr:row>
      <xdr:rowOff>0</xdr:rowOff>
    </xdr:to>
    <xdr:sp macro="" textlink="">
      <xdr:nvSpPr>
        <xdr:cNvPr id="1092" name="CheckBox26" hidden="1">
          <a:extLst>
            <a:ext uri="{63B3BB69-23CF-44E3-9099-C40C66FF867C}">
              <a14:compatExt xmlns:a14="http://schemas.microsoft.com/office/drawing/2010/main"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256</xdr:row>
      <xdr:rowOff>0</xdr:rowOff>
    </xdr:from>
    <xdr:to>
      <xdr:col>1</xdr:col>
      <xdr:colOff>228600</xdr:colOff>
      <xdr:row>256</xdr:row>
      <xdr:rowOff>0</xdr:rowOff>
    </xdr:to>
    <xdr:sp macro="" textlink="">
      <xdr:nvSpPr>
        <xdr:cNvPr id="1093" name="CheckBox29" hidden="1">
          <a:extLst>
            <a:ext uri="{63B3BB69-23CF-44E3-9099-C40C66FF867C}">
              <a14:compatExt xmlns:a14="http://schemas.microsoft.com/office/drawing/2010/main"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38100</xdr:colOff>
      <xdr:row>256</xdr:row>
      <xdr:rowOff>0</xdr:rowOff>
    </xdr:from>
    <xdr:to>
      <xdr:col>1</xdr:col>
      <xdr:colOff>228600</xdr:colOff>
      <xdr:row>256</xdr:row>
      <xdr:rowOff>0</xdr:rowOff>
    </xdr:to>
    <xdr:sp macro="" textlink="">
      <xdr:nvSpPr>
        <xdr:cNvPr id="1094" name="CheckBox30" hidden="1">
          <a:extLst>
            <a:ext uri="{63B3BB69-23CF-44E3-9099-C40C66FF867C}">
              <a14:compatExt xmlns:a14="http://schemas.microsoft.com/office/drawing/2010/main"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256</xdr:row>
      <xdr:rowOff>0</xdr:rowOff>
    </xdr:from>
    <xdr:to>
      <xdr:col>8</xdr:col>
      <xdr:colOff>228600</xdr:colOff>
      <xdr:row>256</xdr:row>
      <xdr:rowOff>0</xdr:rowOff>
    </xdr:to>
    <xdr:sp macro="" textlink="">
      <xdr:nvSpPr>
        <xdr:cNvPr id="1096" name="CheckBox31" hidden="1">
          <a:extLst>
            <a:ext uri="{63B3BB69-23CF-44E3-9099-C40C66FF867C}">
              <a14:compatExt xmlns:a14="http://schemas.microsoft.com/office/drawing/2010/main"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256</xdr:row>
      <xdr:rowOff>0</xdr:rowOff>
    </xdr:from>
    <xdr:to>
      <xdr:col>8</xdr:col>
      <xdr:colOff>228600</xdr:colOff>
      <xdr:row>256</xdr:row>
      <xdr:rowOff>0</xdr:rowOff>
    </xdr:to>
    <xdr:sp macro="" textlink="">
      <xdr:nvSpPr>
        <xdr:cNvPr id="1097" name="CheckBox32" hidden="1">
          <a:extLst>
            <a:ext uri="{63B3BB69-23CF-44E3-9099-C40C66FF867C}">
              <a14:compatExt xmlns:a14="http://schemas.microsoft.com/office/drawing/2010/main"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256</xdr:row>
      <xdr:rowOff>0</xdr:rowOff>
    </xdr:from>
    <xdr:to>
      <xdr:col>8</xdr:col>
      <xdr:colOff>228600</xdr:colOff>
      <xdr:row>256</xdr:row>
      <xdr:rowOff>0</xdr:rowOff>
    </xdr:to>
    <xdr:sp macro="" textlink="">
      <xdr:nvSpPr>
        <xdr:cNvPr id="1098" name="CheckBox33" hidden="1">
          <a:extLst>
            <a:ext uri="{63B3BB69-23CF-44E3-9099-C40C66FF867C}">
              <a14:compatExt xmlns:a14="http://schemas.microsoft.com/office/drawing/2010/main"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523875</xdr:colOff>
      <xdr:row>256</xdr:row>
      <xdr:rowOff>0</xdr:rowOff>
    </xdr:from>
    <xdr:to>
      <xdr:col>1</xdr:col>
      <xdr:colOff>85725</xdr:colOff>
      <xdr:row>256</xdr:row>
      <xdr:rowOff>0</xdr:rowOff>
    </xdr:to>
    <xdr:sp macro="" textlink="">
      <xdr:nvSpPr>
        <xdr:cNvPr id="1109" name="CheckBox4" hidden="1">
          <a:extLst>
            <a:ext uri="{63B3BB69-23CF-44E3-9099-C40C66FF867C}">
              <a14:compatExt xmlns:a14="http://schemas.microsoft.com/office/drawing/2010/main"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304800</xdr:colOff>
      <xdr:row>256</xdr:row>
      <xdr:rowOff>0</xdr:rowOff>
    </xdr:from>
    <xdr:to>
      <xdr:col>3</xdr:col>
      <xdr:colOff>57150</xdr:colOff>
      <xdr:row>256</xdr:row>
      <xdr:rowOff>0</xdr:rowOff>
    </xdr:to>
    <xdr:sp macro="" textlink="">
      <xdr:nvSpPr>
        <xdr:cNvPr id="1110" name="CheckBox5" hidden="1">
          <a:extLst>
            <a:ext uri="{63B3BB69-23CF-44E3-9099-C40C66FF867C}">
              <a14:compatExt xmlns:a14="http://schemas.microsoft.com/office/drawing/2010/main"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523875</xdr:colOff>
      <xdr:row>256</xdr:row>
      <xdr:rowOff>0</xdr:rowOff>
    </xdr:from>
    <xdr:to>
      <xdr:col>1</xdr:col>
      <xdr:colOff>85725</xdr:colOff>
      <xdr:row>256</xdr:row>
      <xdr:rowOff>0</xdr:rowOff>
    </xdr:to>
    <xdr:sp macro="" textlink="">
      <xdr:nvSpPr>
        <xdr:cNvPr id="1112" name="CheckBox1" hidden="1">
          <a:extLst>
            <a:ext uri="{63B3BB69-23CF-44E3-9099-C40C66FF867C}">
              <a14:compatExt xmlns:a14="http://schemas.microsoft.com/office/drawing/2010/main"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276225</xdr:colOff>
      <xdr:row>256</xdr:row>
      <xdr:rowOff>0</xdr:rowOff>
    </xdr:from>
    <xdr:to>
      <xdr:col>5</xdr:col>
      <xdr:colOff>47625</xdr:colOff>
      <xdr:row>256</xdr:row>
      <xdr:rowOff>0</xdr:rowOff>
    </xdr:to>
    <xdr:sp macro="" textlink="">
      <xdr:nvSpPr>
        <xdr:cNvPr id="1113" name="CheckBox2" hidden="1">
          <a:extLst>
            <a:ext uri="{63B3BB69-23CF-44E3-9099-C40C66FF867C}">
              <a14:compatExt xmlns:a14="http://schemas.microsoft.com/office/drawing/2010/main"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256</xdr:row>
      <xdr:rowOff>0</xdr:rowOff>
    </xdr:from>
    <xdr:to>
      <xdr:col>14</xdr:col>
      <xdr:colOff>57150</xdr:colOff>
      <xdr:row>256</xdr:row>
      <xdr:rowOff>0</xdr:rowOff>
    </xdr:to>
    <xdr:sp macro="" textlink="">
      <xdr:nvSpPr>
        <xdr:cNvPr id="1114" name="CheckBox3" hidden="1">
          <a:extLst>
            <a:ext uri="{63B3BB69-23CF-44E3-9099-C40C66FF867C}">
              <a14:compatExt xmlns:a14="http://schemas.microsoft.com/office/drawing/2010/main"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38100</xdr:colOff>
      <xdr:row>256</xdr:row>
      <xdr:rowOff>0</xdr:rowOff>
    </xdr:from>
    <xdr:to>
      <xdr:col>8</xdr:col>
      <xdr:colOff>152400</xdr:colOff>
      <xdr:row>256</xdr:row>
      <xdr:rowOff>0</xdr:rowOff>
    </xdr:to>
    <xdr:sp macro="" textlink="">
      <xdr:nvSpPr>
        <xdr:cNvPr id="1164" name="CommandButton1" hidden="1">
          <a:extLst>
            <a:ext uri="{63B3BB69-23CF-44E3-9099-C40C66FF867C}">
              <a14:compatExt xmlns:a14="http://schemas.microsoft.com/office/drawing/2010/main"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8</xdr:col>
      <xdr:colOff>419100</xdr:colOff>
      <xdr:row>256</xdr:row>
      <xdr:rowOff>0</xdr:rowOff>
    </xdr:from>
    <xdr:to>
      <xdr:col>16</xdr:col>
      <xdr:colOff>323850</xdr:colOff>
      <xdr:row>256</xdr:row>
      <xdr:rowOff>0</xdr:rowOff>
    </xdr:to>
    <xdr:sp macro="" textlink="">
      <xdr:nvSpPr>
        <xdr:cNvPr id="1346" name="CommandButton2" hidden="1">
          <a:extLst>
            <a:ext uri="{63B3BB69-23CF-44E3-9099-C40C66FF867C}">
              <a14:compatExt xmlns:a14="http://schemas.microsoft.com/office/drawing/2010/main"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114300</xdr:colOff>
      <xdr:row>256</xdr:row>
      <xdr:rowOff>0</xdr:rowOff>
    </xdr:from>
    <xdr:to>
      <xdr:col>7</xdr:col>
      <xdr:colOff>114300</xdr:colOff>
      <xdr:row>256</xdr:row>
      <xdr:rowOff>0</xdr:rowOff>
    </xdr:to>
    <xdr:sp macro="" textlink="">
      <xdr:nvSpPr>
        <xdr:cNvPr id="1361" name="CommandButton3" hidden="1">
          <a:extLst>
            <a:ext uri="{63B3BB69-23CF-44E3-9099-C40C66FF867C}">
              <a14:compatExt xmlns:a14="http://schemas.microsoft.com/office/drawing/2010/main"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8</xdr:col>
      <xdr:colOff>57150</xdr:colOff>
      <xdr:row>256</xdr:row>
      <xdr:rowOff>0</xdr:rowOff>
    </xdr:from>
    <xdr:to>
      <xdr:col>16</xdr:col>
      <xdr:colOff>295275</xdr:colOff>
      <xdr:row>256</xdr:row>
      <xdr:rowOff>0</xdr:rowOff>
    </xdr:to>
    <xdr:sp macro="" textlink="">
      <xdr:nvSpPr>
        <xdr:cNvPr id="1362" name="CommandButton4" hidden="1">
          <a:extLst>
            <a:ext uri="{63B3BB69-23CF-44E3-9099-C40C66FF867C}">
              <a14:compatExt xmlns:a14="http://schemas.microsoft.com/office/drawing/2010/main"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47625</xdr:colOff>
      <xdr:row>256</xdr:row>
      <xdr:rowOff>0</xdr:rowOff>
    </xdr:from>
    <xdr:to>
      <xdr:col>6</xdr:col>
      <xdr:colOff>371475</xdr:colOff>
      <xdr:row>256</xdr:row>
      <xdr:rowOff>0</xdr:rowOff>
    </xdr:to>
    <xdr:sp macro="" textlink="">
      <xdr:nvSpPr>
        <xdr:cNvPr id="1372" name="CommandButton5" hidden="1">
          <a:extLst>
            <a:ext uri="{63B3BB69-23CF-44E3-9099-C40C66FF867C}">
              <a14:compatExt xmlns:a14="http://schemas.microsoft.com/office/drawing/2010/main"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15</xdr:col>
      <xdr:colOff>47625</xdr:colOff>
      <xdr:row>256</xdr:row>
      <xdr:rowOff>0</xdr:rowOff>
    </xdr:from>
    <xdr:to>
      <xdr:col>19</xdr:col>
      <xdr:colOff>0</xdr:colOff>
      <xdr:row>256</xdr:row>
      <xdr:rowOff>0</xdr:rowOff>
    </xdr:to>
    <xdr:sp macro="" textlink="">
      <xdr:nvSpPr>
        <xdr:cNvPr id="1373" name="CommandButton7" hidden="1">
          <a:extLst>
            <a:ext uri="{63B3BB69-23CF-44E3-9099-C40C66FF867C}">
              <a14:compatExt xmlns:a14="http://schemas.microsoft.com/office/drawing/2010/main"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47625</xdr:colOff>
      <xdr:row>256</xdr:row>
      <xdr:rowOff>0</xdr:rowOff>
    </xdr:from>
    <xdr:to>
      <xdr:col>6</xdr:col>
      <xdr:colOff>371475</xdr:colOff>
      <xdr:row>256</xdr:row>
      <xdr:rowOff>0</xdr:rowOff>
    </xdr:to>
    <xdr:sp macro="" textlink="">
      <xdr:nvSpPr>
        <xdr:cNvPr id="1374" name="CommandButton6" hidden="1">
          <a:extLst>
            <a:ext uri="{63B3BB69-23CF-44E3-9099-C40C66FF867C}">
              <a14:compatExt xmlns:a14="http://schemas.microsoft.com/office/drawing/2010/main"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495300</xdr:colOff>
      <xdr:row>256</xdr:row>
      <xdr:rowOff>0</xdr:rowOff>
    </xdr:from>
    <xdr:to>
      <xdr:col>1</xdr:col>
      <xdr:colOff>57150</xdr:colOff>
      <xdr:row>256</xdr:row>
      <xdr:rowOff>0</xdr:rowOff>
    </xdr:to>
    <xdr:sp macro="" textlink="">
      <xdr:nvSpPr>
        <xdr:cNvPr id="1388" name="CheckBox17" hidden="1">
          <a:extLst>
            <a:ext uri="{63B3BB69-23CF-44E3-9099-C40C66FF867C}">
              <a14:compatExt xmlns:a14="http://schemas.microsoft.com/office/drawing/2010/main" spid="_x0000_s1388"/>
            </a:ext>
            <a:ext uri="{FF2B5EF4-FFF2-40B4-BE49-F238E27FC236}">
              <a16:creationId xmlns:a16="http://schemas.microsoft.com/office/drawing/2014/main" id="{00000000-0008-0000-0100-00006C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495300</xdr:colOff>
      <xdr:row>256</xdr:row>
      <xdr:rowOff>0</xdr:rowOff>
    </xdr:from>
    <xdr:to>
      <xdr:col>1</xdr:col>
      <xdr:colOff>57150</xdr:colOff>
      <xdr:row>256</xdr:row>
      <xdr:rowOff>0</xdr:rowOff>
    </xdr:to>
    <xdr:sp macro="" textlink="">
      <xdr:nvSpPr>
        <xdr:cNvPr id="1389" name="CheckBox18" hidden="1">
          <a:extLst>
            <a:ext uri="{63B3BB69-23CF-44E3-9099-C40C66FF867C}">
              <a14:compatExt xmlns:a14="http://schemas.microsoft.com/office/drawing/2010/main"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247650</xdr:colOff>
      <xdr:row>256</xdr:row>
      <xdr:rowOff>0</xdr:rowOff>
    </xdr:from>
    <xdr:to>
      <xdr:col>8</xdr:col>
      <xdr:colOff>171450</xdr:colOff>
      <xdr:row>256</xdr:row>
      <xdr:rowOff>0</xdr:rowOff>
    </xdr:to>
    <xdr:sp macro="" textlink="">
      <xdr:nvSpPr>
        <xdr:cNvPr id="1495" name="CommandButton9" hidden="1">
          <a:extLst>
            <a:ext uri="{63B3BB69-23CF-44E3-9099-C40C66FF867C}">
              <a14:compatExt xmlns:a14="http://schemas.microsoft.com/office/drawing/2010/main"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361950</xdr:colOff>
      <xdr:row>256</xdr:row>
      <xdr:rowOff>0</xdr:rowOff>
    </xdr:from>
    <xdr:to>
      <xdr:col>4</xdr:col>
      <xdr:colOff>171450</xdr:colOff>
      <xdr:row>256</xdr:row>
      <xdr:rowOff>0</xdr:rowOff>
    </xdr:to>
    <xdr:sp macro="" textlink="">
      <xdr:nvSpPr>
        <xdr:cNvPr id="1493" name="CommandButton8" hidden="1">
          <a:extLst>
            <a:ext uri="{63B3BB69-23CF-44E3-9099-C40C66FF867C}">
              <a14:compatExt xmlns:a14="http://schemas.microsoft.com/office/drawing/2010/main"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0</xdr:col>
      <xdr:colOff>447675</xdr:colOff>
      <xdr:row>256</xdr:row>
      <xdr:rowOff>0</xdr:rowOff>
    </xdr:from>
    <xdr:to>
      <xdr:col>4</xdr:col>
      <xdr:colOff>257175</xdr:colOff>
      <xdr:row>256</xdr:row>
      <xdr:rowOff>0</xdr:rowOff>
    </xdr:to>
    <xdr:sp macro="" textlink="">
      <xdr:nvSpPr>
        <xdr:cNvPr id="1506" name="CommandButton10" hidden="1">
          <a:extLst>
            <a:ext uri="{63B3BB69-23CF-44E3-9099-C40C66FF867C}">
              <a14:compatExt xmlns:a14="http://schemas.microsoft.com/office/drawing/2010/main"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5</xdr:col>
      <xdr:colOff>247650</xdr:colOff>
      <xdr:row>256</xdr:row>
      <xdr:rowOff>0</xdr:rowOff>
    </xdr:from>
    <xdr:to>
      <xdr:col>9</xdr:col>
      <xdr:colOff>171450</xdr:colOff>
      <xdr:row>256</xdr:row>
      <xdr:rowOff>0</xdr:rowOff>
    </xdr:to>
    <xdr:sp macro="" textlink="">
      <xdr:nvSpPr>
        <xdr:cNvPr id="1508" name="CommandButton11" hidden="1">
          <a:extLst>
            <a:ext uri="{63B3BB69-23CF-44E3-9099-C40C66FF867C}">
              <a14:compatExt xmlns:a14="http://schemas.microsoft.com/office/drawing/2010/main"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17</xdr:col>
      <xdr:colOff>238125</xdr:colOff>
      <xdr:row>0</xdr:row>
      <xdr:rowOff>0</xdr:rowOff>
    </xdr:from>
    <xdr:to>
      <xdr:col>19</xdr:col>
      <xdr:colOff>0</xdr:colOff>
      <xdr:row>0</xdr:row>
      <xdr:rowOff>0</xdr:rowOff>
    </xdr:to>
    <xdr:sp macro="" textlink="">
      <xdr:nvSpPr>
        <xdr:cNvPr id="1510" name="CommandButton12" hidden="1">
          <a:extLst>
            <a:ext uri="{63B3BB69-23CF-44E3-9099-C40C66FF867C}">
              <a14:compatExt xmlns:a14="http://schemas.microsoft.com/office/drawing/2010/main"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15</xdr:col>
      <xdr:colOff>104775</xdr:colOff>
      <xdr:row>256</xdr:row>
      <xdr:rowOff>0</xdr:rowOff>
    </xdr:from>
    <xdr:to>
      <xdr:col>19</xdr:col>
      <xdr:colOff>0</xdr:colOff>
      <xdr:row>256</xdr:row>
      <xdr:rowOff>0</xdr:rowOff>
    </xdr:to>
    <xdr:sp macro="" textlink="">
      <xdr:nvSpPr>
        <xdr:cNvPr id="1575" name="CommandButton14" hidden="1">
          <a:extLst>
            <a:ext uri="{63B3BB69-23CF-44E3-9099-C40C66FF867C}">
              <a14:compatExt xmlns:a14="http://schemas.microsoft.com/office/drawing/2010/main" spid="_x0000_s1575"/>
            </a:ext>
            <a:ext uri="{FF2B5EF4-FFF2-40B4-BE49-F238E27FC236}">
              <a16:creationId xmlns:a16="http://schemas.microsoft.com/office/drawing/2014/main" id="{00000000-0008-0000-0100-0000270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0</xdr:rowOff>
    </xdr:from>
    <xdr:to>
      <xdr:col>3</xdr:col>
      <xdr:colOff>104775</xdr:colOff>
      <xdr:row>0</xdr:row>
      <xdr:rowOff>0</xdr:rowOff>
    </xdr:to>
    <xdr:pic>
      <xdr:nvPicPr>
        <xdr:cNvPr id="2579" name="Picture 1">
          <a:extLst>
            <a:ext uri="{FF2B5EF4-FFF2-40B4-BE49-F238E27FC236}">
              <a16:creationId xmlns:a16="http://schemas.microsoft.com/office/drawing/2014/main" id="{00000000-0008-0000-04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466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AA\2018-2019%20ESEA%20Applications\Title%20IV,%20Part%20A\title2_part-a_ap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AA\2007-2008%20NCLB%20Application\Title%20II,%20Part%20A\xxxtitleIIA2_4_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AA\2018-2019%20ESEA%20Applications\Title%20I,%20Part%20C\title1-part-c-ap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arable\07-08%20Applications\xxxtitleIIA2_4_0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PAA\Applications%20ESEA\2017-2018%20ESEA%20Applications\Title%20III\title3_part-a_ap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amp; Detail Budget"/>
      <sheetName val="Summary Budget"/>
      <sheetName val="Transferability"/>
      <sheetName val="GEPA"/>
      <sheetName val="Teacher Quality"/>
      <sheetName val="Private Schools"/>
      <sheetName val="Eisenhower"/>
      <sheetName val="Prefills"/>
    </sheetNames>
    <sheetDataSet>
      <sheetData sheetId="0"/>
      <sheetData sheetId="1"/>
      <sheetData sheetId="2"/>
      <sheetData sheetId="3"/>
      <sheetData sheetId="4"/>
      <sheetData sheetId="5"/>
      <sheetData sheetId="6"/>
      <sheetData sheetId="7">
        <row r="1">
          <cell r="U1" t="str">
            <v>Yes</v>
          </cell>
        </row>
        <row r="2">
          <cell r="A2" t="str">
            <v>ACCOMACK COUNTY PUBLIC SCHOOLS</v>
          </cell>
          <cell r="U2" t="str">
            <v>No</v>
          </cell>
        </row>
        <row r="3">
          <cell r="A3" t="str">
            <v>ALBEMARLE COUNTY PUBLIC SCHOOLS</v>
          </cell>
        </row>
        <row r="4">
          <cell r="A4" t="str">
            <v>ALEXANDRIA CITY PUBLIC SCHOOLS</v>
          </cell>
        </row>
        <row r="5">
          <cell r="A5" t="str">
            <v>ALLEGHANY COUNTY PUBLIC SCHOOLS</v>
          </cell>
        </row>
        <row r="6">
          <cell r="A6" t="str">
            <v>AMELIA COUNTY PUBLIC SCHOOLS</v>
          </cell>
        </row>
        <row r="7">
          <cell r="A7" t="str">
            <v>AMHERST COUNTY PUBLIC SCHOOLS</v>
          </cell>
        </row>
        <row r="8">
          <cell r="A8" t="str">
            <v>APPOMATTOX COUNTY PUBLIC SCHOOLS</v>
          </cell>
        </row>
        <row r="9">
          <cell r="A9" t="str">
            <v>ARLINGTON COUNTY PUBLIC SCHOOLS</v>
          </cell>
        </row>
        <row r="10">
          <cell r="A10" t="str">
            <v>AUGUSTA COUNTY PUBLIC SCHOOLS</v>
          </cell>
        </row>
        <row r="11">
          <cell r="A11" t="str">
            <v>BATH COUNTY PUBLIC SCHOOLS</v>
          </cell>
        </row>
        <row r="12">
          <cell r="A12" t="str">
            <v>BEDFORD CITY PUBLIC SCHOOLS</v>
          </cell>
        </row>
        <row r="13">
          <cell r="A13" t="str">
            <v>BEDFORD COUNTY PUBLIC SCHOOLS</v>
          </cell>
        </row>
        <row r="14">
          <cell r="A14" t="str">
            <v>BLAND COUNTY PUBLIC SCHOOLS</v>
          </cell>
        </row>
        <row r="15">
          <cell r="A15" t="str">
            <v>BOTETOURT COUNTY PUBLIC SCHOOLS</v>
          </cell>
        </row>
        <row r="16">
          <cell r="A16" t="str">
            <v>BRISTOL CITY PUBLIC SCHOOLS</v>
          </cell>
        </row>
        <row r="17">
          <cell r="A17" t="str">
            <v>BRUNSWICK COUNTY PUBLIC SCHOOLS</v>
          </cell>
        </row>
        <row r="18">
          <cell r="A18" t="str">
            <v>BUCHANAN COUNTY PUBLIC SCHOOLS</v>
          </cell>
        </row>
        <row r="19">
          <cell r="A19" t="str">
            <v>BUCKINGHAM COUNTY PUBLIC SCHOOLS</v>
          </cell>
        </row>
        <row r="20">
          <cell r="A20" t="str">
            <v>BUENA VISTA CITY PUBLIC SCHOOLS</v>
          </cell>
        </row>
        <row r="21">
          <cell r="A21" t="str">
            <v>CAMPBELL COUNTY PUBLIC SCHOOLS</v>
          </cell>
        </row>
        <row r="22">
          <cell r="A22" t="str">
            <v>CAROLINE COUNTY PUBLIC SCHOOLS</v>
          </cell>
        </row>
        <row r="23">
          <cell r="A23" t="str">
            <v>CARROLL COUNTY PUBLIC SCHOOLS</v>
          </cell>
        </row>
        <row r="24">
          <cell r="A24" t="str">
            <v>CHARLES CITY COUNTY PUBLIC SCHOOLS</v>
          </cell>
        </row>
        <row r="25">
          <cell r="A25" t="str">
            <v>CHARLOTTE COUNTY PUBLIC SCHOOLS</v>
          </cell>
        </row>
        <row r="26">
          <cell r="A26" t="str">
            <v>CHARLOTTESVILLE CITY PUBLIC SCHOOLS</v>
          </cell>
        </row>
        <row r="27">
          <cell r="A27" t="str">
            <v>CHESAPEAKE CITY PUBLIC SCHOOLS</v>
          </cell>
        </row>
        <row r="28">
          <cell r="A28" t="str">
            <v>CHESTERFIELD COUNTY PUBLIC SCHOOLS</v>
          </cell>
        </row>
        <row r="29">
          <cell r="A29" t="str">
            <v>CLARKE COUNTY PUBLIC SCHOOLS</v>
          </cell>
        </row>
        <row r="30">
          <cell r="A30" t="str">
            <v>CLIFTON FORGE CITY</v>
          </cell>
        </row>
        <row r="31">
          <cell r="A31" t="str">
            <v>COLONIAL BEACH TOWN PUBLIC SCHOOLS</v>
          </cell>
        </row>
        <row r="32">
          <cell r="A32" t="str">
            <v>COLONIAL HEIGHTS CITY PUBLIC SCHOOLS</v>
          </cell>
        </row>
        <row r="33">
          <cell r="A33" t="str">
            <v>COVINGTON CITY PUBLIC SCHOOLS</v>
          </cell>
        </row>
        <row r="34">
          <cell r="A34" t="str">
            <v>CRAIG COUNTY PUBLIC SCHOOLS</v>
          </cell>
        </row>
        <row r="35">
          <cell r="A35" t="str">
            <v>CULPEPER COUNTY PUBLIC SCHOOLS</v>
          </cell>
        </row>
        <row r="36">
          <cell r="A36" t="str">
            <v>CUMBERLAND COUNTY PUBLIC SCHOOLS</v>
          </cell>
        </row>
        <row r="37">
          <cell r="A37" t="str">
            <v>DANVILLE CITY PUBLIC SCHOOLS</v>
          </cell>
        </row>
        <row r="38">
          <cell r="A38" t="str">
            <v>DICKENSON COUNTY PUBLIC SCHOOLS</v>
          </cell>
        </row>
        <row r="39">
          <cell r="A39" t="str">
            <v>DINWIDDIE COUNTY PUBLIC SCHOOLS</v>
          </cell>
        </row>
        <row r="40">
          <cell r="A40" t="str">
            <v>EMPORIA CITY PUBLIC SCHOOLS</v>
          </cell>
        </row>
        <row r="41">
          <cell r="A41" t="str">
            <v>ESSEX COUNTY PUBLIC SCHOOLS</v>
          </cell>
        </row>
        <row r="42">
          <cell r="A42" t="str">
            <v>FAIRFAX CITY PUBLIC SCHOOLS</v>
          </cell>
        </row>
        <row r="43">
          <cell r="A43" t="str">
            <v>FAIRFAX COUNTY PUBLIC SCHOOLS</v>
          </cell>
        </row>
        <row r="44">
          <cell r="A44" t="str">
            <v>FALLS CHURCH CITY PUBLIC SCHOOLS</v>
          </cell>
        </row>
        <row r="45">
          <cell r="A45" t="str">
            <v>FAUQUIER COUNTY PUBLIC SCHOOLS</v>
          </cell>
        </row>
        <row r="46">
          <cell r="A46" t="str">
            <v>FLOYD COUNTY PUBLIC SCHOOLS</v>
          </cell>
        </row>
        <row r="47">
          <cell r="A47" t="str">
            <v>FLUVANNA COUNTY PUBLIC SCHOOLS</v>
          </cell>
        </row>
        <row r="48">
          <cell r="A48" t="str">
            <v>FRANKLIN CITY PUBLIC SCHOOLS</v>
          </cell>
        </row>
        <row r="49">
          <cell r="A49" t="str">
            <v>FRANKLIN COUNTY PUBLIC SCHOOLS</v>
          </cell>
        </row>
        <row r="50">
          <cell r="A50" t="str">
            <v>FREDERICK COUNTY PUBLIC SCHOOLS</v>
          </cell>
        </row>
        <row r="51">
          <cell r="A51" t="str">
            <v>FREDERICKSBURG CITY PUBLIC SCHOOLS</v>
          </cell>
        </row>
        <row r="52">
          <cell r="A52" t="str">
            <v>GALAX CITY PUBLIC SCHOOLS</v>
          </cell>
        </row>
        <row r="53">
          <cell r="A53" t="str">
            <v>GILES COUNTY PUBLIC SCHOOLS</v>
          </cell>
        </row>
        <row r="54">
          <cell r="A54" t="str">
            <v>GLOUCESTER COUNTY PUBLIC SCHOOLS</v>
          </cell>
        </row>
        <row r="55">
          <cell r="A55" t="str">
            <v>GOOCHLAND COUNTY PUBLIC SCHOOLS</v>
          </cell>
        </row>
        <row r="56">
          <cell r="A56" t="str">
            <v>GRAYSON COUNTY PUBLIC SCHOOLS</v>
          </cell>
        </row>
        <row r="57">
          <cell r="A57" t="str">
            <v>GREENE COUNTY PUBLIC SCHOOLS</v>
          </cell>
        </row>
        <row r="58">
          <cell r="A58" t="str">
            <v>GREENSVILLE COUNTY PUBLIC SCHOOLS</v>
          </cell>
        </row>
        <row r="59">
          <cell r="A59" t="str">
            <v>HALIFAX COUNTY PUBLIC SCHOOLS</v>
          </cell>
        </row>
        <row r="60">
          <cell r="A60" t="str">
            <v>HAMPTON CITY PUBLIC SCHOOLS</v>
          </cell>
        </row>
        <row r="61">
          <cell r="A61" t="str">
            <v>HANOVER COUNTY PUBLIC SCHOOLS</v>
          </cell>
        </row>
        <row r="62">
          <cell r="A62" t="str">
            <v>HARRISONBURG CITY PUBLIC SCHOOLS</v>
          </cell>
        </row>
        <row r="63">
          <cell r="A63" t="str">
            <v>HENRICO COUNTY PUBLIC SCHOOLS</v>
          </cell>
        </row>
        <row r="64">
          <cell r="A64" t="str">
            <v>HENRY COUNTY PUBLIC SCHOOLS</v>
          </cell>
        </row>
        <row r="65">
          <cell r="A65" t="str">
            <v>HIGHLAND COUNTY PUBLIC SCHOOLS</v>
          </cell>
        </row>
        <row r="66">
          <cell r="A66" t="str">
            <v>HOPEWELL CITY PUBLIC SCHOOLS</v>
          </cell>
        </row>
        <row r="67">
          <cell r="A67" t="str">
            <v>ISLE OF WIGHT COUNTY PUBLIC SCHOOLS</v>
          </cell>
        </row>
        <row r="68">
          <cell r="A68" t="str">
            <v>JAMES CITY COUNTY PUBLIC SCHOOLS</v>
          </cell>
        </row>
        <row r="69">
          <cell r="A69" t="str">
            <v>JAMES MADISON UNIVERSITY</v>
          </cell>
        </row>
        <row r="70">
          <cell r="A70" t="str">
            <v>KING AND QUEEN COUNTY PUBLIC SCHOOLS</v>
          </cell>
        </row>
        <row r="71">
          <cell r="A71" t="str">
            <v>KING GEORGE COUNTY PUBLIC SCHOOLS</v>
          </cell>
        </row>
        <row r="72">
          <cell r="A72" t="str">
            <v>KING WILLIAM COUNTY PUBLIC SCHOOLS</v>
          </cell>
        </row>
        <row r="73">
          <cell r="A73" t="str">
            <v>LANCASTER COUNTY PUBLIC SCHOOLS</v>
          </cell>
        </row>
        <row r="74">
          <cell r="A74" t="str">
            <v>LEE COUNTY PUBLIC SCHOOLS</v>
          </cell>
        </row>
        <row r="75">
          <cell r="A75" t="str">
            <v>LEXINGTON CITY PUBLIC SCHOOLS</v>
          </cell>
        </row>
        <row r="76">
          <cell r="A76" t="str">
            <v>LOUDOUN COUNTY PUBLIC SCHOOLS</v>
          </cell>
        </row>
        <row r="77">
          <cell r="A77" t="str">
            <v>LOUISA COUNTY PUBLIC SCHOOLS</v>
          </cell>
        </row>
        <row r="78">
          <cell r="A78" t="str">
            <v>LUNENBURG COUNTY PUBLIC SCHOOLS</v>
          </cell>
        </row>
        <row r="79">
          <cell r="A79" t="str">
            <v>LYNCHBURG CITY PUBLIC SCHOOLS</v>
          </cell>
        </row>
        <row r="80">
          <cell r="A80" t="str">
            <v>MADISON COUNTY PUBLIC SCHOOLS</v>
          </cell>
        </row>
        <row r="81">
          <cell r="A81" t="str">
            <v>MANASSAS CITY PUBLIC SCHOOLS</v>
          </cell>
        </row>
        <row r="82">
          <cell r="A82" t="str">
            <v>MANASSAS PARK CITY PUBLIC SCHOOLS</v>
          </cell>
        </row>
        <row r="83">
          <cell r="A83" t="str">
            <v>MARTINSVILLE CITY PUBLIC SCHOOLS</v>
          </cell>
        </row>
        <row r="84">
          <cell r="A84" t="str">
            <v>MATHEWS COUNTY PUBLIC SCHOOLS</v>
          </cell>
        </row>
        <row r="85">
          <cell r="A85" t="str">
            <v>MCVH AUTHORITY</v>
          </cell>
        </row>
        <row r="86">
          <cell r="A86" t="str">
            <v>MECKLENBURG COUNTY PUBLIC SCHOOLS</v>
          </cell>
        </row>
        <row r="87">
          <cell r="A87" t="str">
            <v>MIDDLESEX COUNTY PUBLIC SCHOOLS</v>
          </cell>
        </row>
        <row r="88">
          <cell r="A88" t="str">
            <v>MONTGOMERY COUNTY PUBLIC SCHOOLS</v>
          </cell>
        </row>
        <row r="89">
          <cell r="A89" t="str">
            <v>NELSON COUNTY PUBLIC SCHOOLS</v>
          </cell>
        </row>
        <row r="90">
          <cell r="A90" t="str">
            <v>NEW KENT COUNTY PUBLIC SCHOOLS</v>
          </cell>
        </row>
        <row r="91">
          <cell r="A91" t="str">
            <v>NEWPORT NEWS CITY PUBLIC SCHOOLS</v>
          </cell>
        </row>
        <row r="92">
          <cell r="A92" t="str">
            <v>NORFOLK CITY PUBLIC SCHOOLS</v>
          </cell>
        </row>
        <row r="93">
          <cell r="A93" t="str">
            <v>NORTHAMPTON COUNTY PUBLIC SCHOOLS</v>
          </cell>
        </row>
        <row r="94">
          <cell r="A94" t="str">
            <v>NORTHUMBERLAND COUNTY PUBLIC SCHOOLS</v>
          </cell>
        </row>
        <row r="95">
          <cell r="A95" t="str">
            <v>NORTON CITY PUBLIC SCHOOLS</v>
          </cell>
        </row>
        <row r="96">
          <cell r="A96" t="str">
            <v>NOTTOWAY COUNTY PUBLIC SCHOOLS</v>
          </cell>
        </row>
        <row r="97">
          <cell r="A97" t="str">
            <v>OLD DOMINION UNIVERSITY</v>
          </cell>
        </row>
        <row r="98">
          <cell r="A98" t="str">
            <v>ORANGE COUNTY PUBLIC SCHOOLS</v>
          </cell>
        </row>
        <row r="99">
          <cell r="A99" t="str">
            <v>PAGE COUNTY PUBLIC SCHOOLS</v>
          </cell>
        </row>
        <row r="100">
          <cell r="A100" t="str">
            <v>PATRICK COUNTY PUBLIC SCHOOLS</v>
          </cell>
        </row>
        <row r="101">
          <cell r="A101" t="str">
            <v>PETERSBURG CITY PUBLIC SCHOOLS</v>
          </cell>
        </row>
        <row r="102">
          <cell r="A102" t="str">
            <v>PITTSYLVANIA COUNTY PUBLIC SCHOOLS</v>
          </cell>
        </row>
        <row r="103">
          <cell r="A103" t="str">
            <v>POQUOSON CITY PUBLIC SCHOOLS</v>
          </cell>
        </row>
        <row r="104">
          <cell r="A104" t="str">
            <v>PORTSMOUTH CITY PUBLIC SCHOOLS</v>
          </cell>
        </row>
        <row r="105">
          <cell r="A105" t="str">
            <v>POWHATAN COUNTY PUBLIC SCHOOLS</v>
          </cell>
        </row>
        <row r="106">
          <cell r="A106" t="str">
            <v>PRINCE EDWARD COUNTY PUBLIC SCHOOLS</v>
          </cell>
        </row>
        <row r="107">
          <cell r="A107" t="str">
            <v>PRINCE GEORGE COUNTY PUBLIC SCHOOLS</v>
          </cell>
        </row>
        <row r="108">
          <cell r="A108" t="str">
            <v>PRINCE WILLIAM COUNTY PUBLIC SCHOOLS</v>
          </cell>
        </row>
        <row r="109">
          <cell r="A109" t="str">
            <v>PULASKI COUNTY PUBLIC SCHOOLS</v>
          </cell>
        </row>
        <row r="110">
          <cell r="A110" t="str">
            <v>RADFORD CITY PUBLIC SCHOOLS</v>
          </cell>
        </row>
        <row r="111">
          <cell r="A111" t="str">
            <v>RAPPAHANNOCK COUNTY PUBLIC SCHOOLS</v>
          </cell>
        </row>
        <row r="112">
          <cell r="A112" t="str">
            <v>RICHMOND CITY PUBLIC SCHOOLS</v>
          </cell>
        </row>
        <row r="113">
          <cell r="A113" t="str">
            <v>RICHMOND COUNTY PUBLIC SCHOOLS</v>
          </cell>
        </row>
        <row r="114">
          <cell r="A114" t="str">
            <v>ROANOKE CITY PUBLIC SCHOOLS</v>
          </cell>
        </row>
        <row r="115">
          <cell r="A115" t="str">
            <v>ROANOKE COUNTY PUBLIC SCHOOLS</v>
          </cell>
        </row>
        <row r="116">
          <cell r="A116" t="str">
            <v>ROCKBRIDGE COUNTY PUBLIC SCHOOLS</v>
          </cell>
        </row>
        <row r="117">
          <cell r="A117" t="str">
            <v>ROCKINGHAM COUNTY PUBLIC SCHOOLS</v>
          </cell>
        </row>
        <row r="118">
          <cell r="A118" t="str">
            <v>RUSSELL COUNTY PUBLIC SCHOOLS</v>
          </cell>
        </row>
        <row r="119">
          <cell r="A119" t="str">
            <v>SALEM CITY PUBLIC SCHOOLS</v>
          </cell>
        </row>
        <row r="120">
          <cell r="A120" t="str">
            <v>SCOTT COUNTY PUBLIC SCHOOLS</v>
          </cell>
        </row>
        <row r="121">
          <cell r="A121" t="str">
            <v>SHENANDOAH COUNTY PUBLIC SCHOOLS</v>
          </cell>
        </row>
        <row r="122">
          <cell r="A122" t="str">
            <v>SMYTH COUNTY PUBLIC SCHOOLS</v>
          </cell>
        </row>
        <row r="123">
          <cell r="A123" t="str">
            <v>SOUTHAMPTON COUNTY PUBLIC SCHOOLS</v>
          </cell>
        </row>
        <row r="124">
          <cell r="A124" t="str">
            <v>SOUTHWESTERN VA TRAINING CENTER</v>
          </cell>
        </row>
        <row r="125">
          <cell r="A125" t="str">
            <v>SPOTSYLVANIA COUNTY PUBLIC SCHOOLS</v>
          </cell>
        </row>
        <row r="126">
          <cell r="A126" t="str">
            <v>STAFFORD COUNTY PUBLIC SCHOOLS</v>
          </cell>
        </row>
        <row r="127">
          <cell r="A127" t="str">
            <v>STAUNTON CITY PUBLIC SCHOOLS</v>
          </cell>
        </row>
        <row r="128">
          <cell r="A128" t="str">
            <v>SUFFOLK CITY PUBLIC SCHOOLS</v>
          </cell>
        </row>
        <row r="129">
          <cell r="A129" t="str">
            <v>SURRY COUNTY PUBLIC SCHOOLS</v>
          </cell>
        </row>
        <row r="130">
          <cell r="A130" t="str">
            <v>SUSSEX COUNTY PUBLIC SCHOOLS</v>
          </cell>
        </row>
        <row r="131">
          <cell r="A131" t="str">
            <v>TAZEWELL COUNTY PUBLIC SCHOOLS</v>
          </cell>
        </row>
        <row r="132">
          <cell r="A132" t="str">
            <v>VA BEACH CITY PUBLIC SCHOOLS</v>
          </cell>
        </row>
        <row r="133">
          <cell r="A133" t="str">
            <v>VA DEPT OF CORRECTIONAL EDUCATION</v>
          </cell>
        </row>
        <row r="134">
          <cell r="A134" t="str">
            <v>VIRGINIA COMMONWEALTH UNIVERSITY</v>
          </cell>
        </row>
        <row r="135">
          <cell r="A135" t="str">
            <v>VSDB HAMPTON</v>
          </cell>
        </row>
        <row r="136">
          <cell r="A136" t="str">
            <v>VSDB STAUNTON</v>
          </cell>
        </row>
        <row r="137">
          <cell r="A137" t="str">
            <v>WARREN COUNTY PUBLIC SCHOOLS</v>
          </cell>
        </row>
        <row r="138">
          <cell r="A138" t="str">
            <v>WASHINGTON COUNTY PUBLIC SCHOOLS</v>
          </cell>
        </row>
        <row r="139">
          <cell r="A139" t="str">
            <v>WAYNESBORO CITY PUBLIC SCHOOLS</v>
          </cell>
        </row>
        <row r="140">
          <cell r="A140" t="str">
            <v>WEST POINT TOWN PUBLIC SCHOOLS</v>
          </cell>
        </row>
        <row r="141">
          <cell r="A141" t="str">
            <v>WESTMORELAND COUNTY PUBLIC SCHOOLS</v>
          </cell>
        </row>
        <row r="142">
          <cell r="A142" t="str">
            <v>WILLIAMSBURG CITY PUBLIC SCHOOLS</v>
          </cell>
        </row>
        <row r="143">
          <cell r="A143" t="str">
            <v>WINCHESTER CITY PUBLIC SCHOOLS</v>
          </cell>
        </row>
        <row r="144">
          <cell r="A144" t="str">
            <v>WISE COUNTY PUBLIC SCHOOLS</v>
          </cell>
        </row>
        <row r="145">
          <cell r="A145" t="str">
            <v>WOODROW WILSON REHABILITATION CTR</v>
          </cell>
        </row>
        <row r="146">
          <cell r="A146" t="str">
            <v>WYTHE COUNTY PUBLIC SCHOOLS</v>
          </cell>
        </row>
        <row r="147">
          <cell r="A147" t="str">
            <v>YORK COUNTY PUBLIC SCHOOLS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Title IIA"/>
      <sheetName val="NewAllChanges"/>
      <sheetName val="Eisenhower"/>
      <sheetName val="DIVISION SCHOOLS"/>
      <sheetName val="Prefills"/>
    </sheetNames>
    <sheetDataSet>
      <sheetData sheetId="0" refreshError="1"/>
      <sheetData sheetId="1" refreshError="1"/>
      <sheetData sheetId="2" refreshError="1">
        <row r="2">
          <cell r="A2" t="str">
            <v>Accomack County Public Schools</v>
          </cell>
          <cell r="B2" t="str">
            <v>001</v>
          </cell>
          <cell r="C2">
            <v>40219</v>
          </cell>
        </row>
        <row r="3">
          <cell r="A3" t="str">
            <v>Albemarle County Public Schools</v>
          </cell>
          <cell r="B3" t="str">
            <v>002</v>
          </cell>
          <cell r="C3">
            <v>51797</v>
          </cell>
        </row>
        <row r="4">
          <cell r="A4" t="str">
            <v>Alleghany County Public Schools</v>
          </cell>
          <cell r="B4" t="str">
            <v>003</v>
          </cell>
          <cell r="C4">
            <v>17117</v>
          </cell>
        </row>
        <row r="5">
          <cell r="A5" t="str">
            <v>Amelia County Public Schools</v>
          </cell>
          <cell r="B5" t="str">
            <v>004</v>
          </cell>
          <cell r="C5">
            <v>9570</v>
          </cell>
        </row>
        <row r="6">
          <cell r="A6" t="str">
            <v>Amherst County Public Schools</v>
          </cell>
          <cell r="B6" t="str">
            <v>005</v>
          </cell>
          <cell r="C6">
            <v>23328</v>
          </cell>
        </row>
        <row r="7">
          <cell r="A7" t="str">
            <v>Appomattox County Public Schools</v>
          </cell>
          <cell r="B7" t="str">
            <v>006</v>
          </cell>
          <cell r="C7">
            <v>13233</v>
          </cell>
        </row>
        <row r="8">
          <cell r="A8" t="str">
            <v>Arlington City Public Schools</v>
          </cell>
          <cell r="B8" t="str">
            <v>007</v>
          </cell>
          <cell r="C8">
            <v>95426</v>
          </cell>
        </row>
        <row r="9">
          <cell r="A9" t="str">
            <v>Augusta County Public Schools</v>
          </cell>
          <cell r="B9" t="str">
            <v>008</v>
          </cell>
          <cell r="C9">
            <v>46299</v>
          </cell>
        </row>
        <row r="10">
          <cell r="A10" t="str">
            <v>Bath County Public Schools</v>
          </cell>
          <cell r="B10" t="str">
            <v>009</v>
          </cell>
          <cell r="C10">
            <v>4106</v>
          </cell>
        </row>
        <row r="11">
          <cell r="A11" t="str">
            <v>Bedford City Public Schools</v>
          </cell>
          <cell r="B11" t="str">
            <v>010</v>
          </cell>
          <cell r="C11">
            <v>45969</v>
          </cell>
        </row>
        <row r="12">
          <cell r="A12" t="str">
            <v>Bland County Public Schools</v>
          </cell>
          <cell r="B12" t="str">
            <v>011</v>
          </cell>
          <cell r="C12">
            <v>4276</v>
          </cell>
        </row>
        <row r="13">
          <cell r="A13" t="str">
            <v>Botetourt County Public Schools</v>
          </cell>
          <cell r="B13" t="str">
            <v>012</v>
          </cell>
          <cell r="C13">
            <v>17978</v>
          </cell>
        </row>
        <row r="14">
          <cell r="A14" t="str">
            <v>Brunswick County Public Schools</v>
          </cell>
          <cell r="B14" t="str">
            <v>013</v>
          </cell>
          <cell r="C14">
            <v>20999</v>
          </cell>
        </row>
        <row r="15">
          <cell r="A15" t="str">
            <v>Buchanan County Public Schools</v>
          </cell>
          <cell r="B15" t="str">
            <v>014</v>
          </cell>
          <cell r="C15">
            <v>45671</v>
          </cell>
        </row>
        <row r="16">
          <cell r="A16" t="str">
            <v>Buckingham County Public Schools</v>
          </cell>
          <cell r="B16" t="str">
            <v>015</v>
          </cell>
          <cell r="C16">
            <v>16039</v>
          </cell>
        </row>
        <row r="17">
          <cell r="A17" t="str">
            <v>Campbell County Public Schools</v>
          </cell>
          <cell r="B17" t="str">
            <v>016</v>
          </cell>
          <cell r="C17">
            <v>43611</v>
          </cell>
        </row>
        <row r="18">
          <cell r="A18" t="str">
            <v>Caroline County Public Schools</v>
          </cell>
          <cell r="B18" t="str">
            <v>017</v>
          </cell>
          <cell r="C18">
            <v>21130</v>
          </cell>
        </row>
        <row r="19">
          <cell r="A19" t="str">
            <v>Carroll County Public Schools</v>
          </cell>
          <cell r="B19" t="str">
            <v>018</v>
          </cell>
          <cell r="C19">
            <v>24846</v>
          </cell>
        </row>
        <row r="20">
          <cell r="A20" t="str">
            <v>Charles City County Public Schools</v>
          </cell>
          <cell r="B20" t="str">
            <v>019</v>
          </cell>
          <cell r="C20">
            <v>6554</v>
          </cell>
        </row>
        <row r="21">
          <cell r="A21" t="str">
            <v>Charlotte County Public Schools</v>
          </cell>
          <cell r="B21" t="str">
            <v>020</v>
          </cell>
          <cell r="C21">
            <v>14605</v>
          </cell>
        </row>
        <row r="22">
          <cell r="A22" t="str">
            <v>Chesterfield County Public Schools</v>
          </cell>
          <cell r="B22" t="str">
            <v>021</v>
          </cell>
          <cell r="C22">
            <v>203846</v>
          </cell>
        </row>
        <row r="23">
          <cell r="A23" t="str">
            <v>Clarke County Public Schools</v>
          </cell>
          <cell r="B23" t="str">
            <v>022</v>
          </cell>
          <cell r="C23">
            <v>9598</v>
          </cell>
        </row>
        <row r="24">
          <cell r="A24" t="str">
            <v>Craig County Public Schools</v>
          </cell>
          <cell r="B24" t="str">
            <v>023</v>
          </cell>
          <cell r="C24">
            <v>3793</v>
          </cell>
        </row>
        <row r="25">
          <cell r="A25" t="str">
            <v>Culpeper County Public Schools</v>
          </cell>
          <cell r="B25" t="str">
            <v>024</v>
          </cell>
          <cell r="C25">
            <v>28401</v>
          </cell>
        </row>
        <row r="26">
          <cell r="A26" t="str">
            <v>Cumberland County Public Schools</v>
          </cell>
          <cell r="B26" t="str">
            <v>025</v>
          </cell>
          <cell r="C26">
            <v>9657</v>
          </cell>
        </row>
        <row r="27">
          <cell r="A27" t="str">
            <v>Dickenson County Public Schools</v>
          </cell>
          <cell r="B27" t="str">
            <v>026</v>
          </cell>
          <cell r="C27">
            <v>30316</v>
          </cell>
        </row>
        <row r="28">
          <cell r="A28" t="str">
            <v>Dinwiddie County Public Schools</v>
          </cell>
          <cell r="B28" t="str">
            <v>027</v>
          </cell>
          <cell r="C28">
            <v>23432</v>
          </cell>
        </row>
        <row r="29">
          <cell r="A29" t="str">
            <v>Essex County Public Schools</v>
          </cell>
          <cell r="B29" t="str">
            <v>028</v>
          </cell>
          <cell r="C29">
            <v>9550</v>
          </cell>
        </row>
        <row r="30">
          <cell r="A30" t="str">
            <v>Fairfax City Public Schools</v>
          </cell>
          <cell r="B30" t="str">
            <v>029</v>
          </cell>
          <cell r="C30">
            <v>598091</v>
          </cell>
        </row>
        <row r="31">
          <cell r="A31" t="str">
            <v>Fauquier County Public Schools</v>
          </cell>
          <cell r="B31" t="str">
            <v>030</v>
          </cell>
          <cell r="C31">
            <v>41272</v>
          </cell>
        </row>
        <row r="32">
          <cell r="A32" t="str">
            <v>Floyd County Public Schools</v>
          </cell>
          <cell r="B32" t="str">
            <v>031</v>
          </cell>
          <cell r="C32">
            <v>11053</v>
          </cell>
        </row>
        <row r="33">
          <cell r="A33" t="str">
            <v>Fluvanna County Public Schools</v>
          </cell>
          <cell r="B33" t="str">
            <v>032</v>
          </cell>
          <cell r="C33">
            <v>14485</v>
          </cell>
        </row>
        <row r="34">
          <cell r="A34" t="str">
            <v>Franklin County Public Schools</v>
          </cell>
          <cell r="B34" t="str">
            <v>033</v>
          </cell>
          <cell r="C34">
            <v>38410</v>
          </cell>
        </row>
        <row r="35">
          <cell r="A35" t="str">
            <v>Frederick County Public Schools</v>
          </cell>
          <cell r="B35" t="str">
            <v>034</v>
          </cell>
          <cell r="C35">
            <v>44378</v>
          </cell>
        </row>
        <row r="36">
          <cell r="A36" t="str">
            <v>Giles County Public Schools</v>
          </cell>
          <cell r="B36" t="str">
            <v>035</v>
          </cell>
          <cell r="C36">
            <v>14946</v>
          </cell>
        </row>
        <row r="37">
          <cell r="A37" t="str">
            <v>Gloucester County Public Schools</v>
          </cell>
          <cell r="B37" t="str">
            <v>036</v>
          </cell>
          <cell r="C37">
            <v>32788</v>
          </cell>
        </row>
        <row r="38">
          <cell r="A38" t="str">
            <v>Goochland County Public Schools</v>
          </cell>
          <cell r="B38" t="str">
            <v>037</v>
          </cell>
          <cell r="C38">
            <v>8628</v>
          </cell>
        </row>
        <row r="39">
          <cell r="A39" t="str">
            <v>Grayson County Public Schools</v>
          </cell>
          <cell r="B39" t="str">
            <v>038</v>
          </cell>
          <cell r="C39">
            <v>16690</v>
          </cell>
        </row>
        <row r="40">
          <cell r="A40" t="str">
            <v>Greene County Public Schools</v>
          </cell>
          <cell r="B40" t="str">
            <v>039</v>
          </cell>
          <cell r="C40">
            <v>14718</v>
          </cell>
        </row>
        <row r="41">
          <cell r="A41" t="str">
            <v>Greensville County Public Schools</v>
          </cell>
          <cell r="B41" t="str">
            <v>040</v>
          </cell>
          <cell r="C41">
            <v>20374</v>
          </cell>
        </row>
        <row r="42">
          <cell r="A42" t="str">
            <v>Halifax County Public Schools</v>
          </cell>
          <cell r="B42" t="str">
            <v>041</v>
          </cell>
          <cell r="C42">
            <v>38749</v>
          </cell>
        </row>
        <row r="43">
          <cell r="A43" t="str">
            <v>Hanover County Public Schools</v>
          </cell>
          <cell r="B43" t="str">
            <v>042</v>
          </cell>
          <cell r="C43">
            <v>57659</v>
          </cell>
        </row>
        <row r="44">
          <cell r="A44" t="str">
            <v>Henrico County Public Schools</v>
          </cell>
          <cell r="B44" t="str">
            <v>043</v>
          </cell>
          <cell r="C44">
            <v>178303</v>
          </cell>
        </row>
        <row r="45">
          <cell r="A45" t="str">
            <v>Henry County Public Schools</v>
          </cell>
          <cell r="B45" t="str">
            <v>044</v>
          </cell>
          <cell r="C45">
            <v>52795</v>
          </cell>
        </row>
        <row r="46">
          <cell r="A46" t="str">
            <v>Highland County Public Schools</v>
          </cell>
          <cell r="B46" t="str">
            <v>045</v>
          </cell>
          <cell r="C46">
            <v>1935</v>
          </cell>
        </row>
        <row r="47">
          <cell r="A47" t="str">
            <v>Isle of Wight County Public Schools</v>
          </cell>
          <cell r="B47" t="str">
            <v>046</v>
          </cell>
          <cell r="C47">
            <v>27152</v>
          </cell>
        </row>
        <row r="48">
          <cell r="A48" t="str">
            <v>King George County Public Schools</v>
          </cell>
          <cell r="B48" t="str">
            <v>048</v>
          </cell>
          <cell r="C48">
            <v>13419</v>
          </cell>
        </row>
        <row r="49">
          <cell r="A49" t="str">
            <v>King and Queen County Public Schools</v>
          </cell>
          <cell r="B49" t="str">
            <v>049</v>
          </cell>
          <cell r="C49">
            <v>6912</v>
          </cell>
        </row>
        <row r="50">
          <cell r="A50" t="str">
            <v>King William County Public Schools</v>
          </cell>
          <cell r="B50" t="str">
            <v>050</v>
          </cell>
          <cell r="C50">
            <v>8380</v>
          </cell>
        </row>
        <row r="51">
          <cell r="A51" t="str">
            <v>Lancaster County Public Schools</v>
          </cell>
          <cell r="B51" t="str">
            <v>051</v>
          </cell>
          <cell r="C51">
            <v>10507</v>
          </cell>
        </row>
        <row r="52">
          <cell r="A52" t="str">
            <v>Lee County Public Schools</v>
          </cell>
          <cell r="B52" t="str">
            <v>052</v>
          </cell>
          <cell r="C52">
            <v>41263</v>
          </cell>
        </row>
        <row r="53">
          <cell r="A53" t="str">
            <v>Loudoun County Public Schools</v>
          </cell>
          <cell r="B53" t="str">
            <v>053</v>
          </cell>
          <cell r="C53">
            <v>96953</v>
          </cell>
        </row>
        <row r="54">
          <cell r="A54" t="str">
            <v>Louisa County Public Schools</v>
          </cell>
          <cell r="B54" t="str">
            <v>054</v>
          </cell>
          <cell r="C54">
            <v>23738</v>
          </cell>
        </row>
        <row r="55">
          <cell r="A55" t="str">
            <v>Lunenburg County Public Schools</v>
          </cell>
          <cell r="B55" t="str">
            <v>055</v>
          </cell>
          <cell r="C55">
            <v>15190</v>
          </cell>
        </row>
        <row r="56">
          <cell r="A56" t="str">
            <v>Madison County Public Schools</v>
          </cell>
          <cell r="B56" t="str">
            <v>056</v>
          </cell>
          <cell r="C56">
            <v>11853</v>
          </cell>
        </row>
        <row r="57">
          <cell r="A57" t="str">
            <v>Mathews County Public Schools</v>
          </cell>
          <cell r="B57" t="str">
            <v>057</v>
          </cell>
          <cell r="C57">
            <v>7014</v>
          </cell>
        </row>
        <row r="58">
          <cell r="A58" t="str">
            <v>Mecklenburg County Public Schools</v>
          </cell>
          <cell r="B58" t="str">
            <v>058</v>
          </cell>
          <cell r="C58">
            <v>32938</v>
          </cell>
        </row>
        <row r="59">
          <cell r="A59" t="str">
            <v>Middlesex County Public Schools</v>
          </cell>
          <cell r="B59" t="str">
            <v>059</v>
          </cell>
          <cell r="C59">
            <v>8368</v>
          </cell>
        </row>
        <row r="60">
          <cell r="A60" t="str">
            <v>Montgomery County Public Schools</v>
          </cell>
          <cell r="B60" t="str">
            <v>060</v>
          </cell>
          <cell r="C60">
            <v>54140</v>
          </cell>
        </row>
        <row r="61">
          <cell r="A61" t="str">
            <v>Nelson County Public Schools</v>
          </cell>
          <cell r="B61" t="str">
            <v>062</v>
          </cell>
          <cell r="C61">
            <v>13815</v>
          </cell>
        </row>
        <row r="62">
          <cell r="A62" t="str">
            <v>New Kent County Public Schools</v>
          </cell>
          <cell r="B62" t="str">
            <v>063</v>
          </cell>
          <cell r="C62">
            <v>9077</v>
          </cell>
        </row>
        <row r="63">
          <cell r="A63" t="str">
            <v>Northampton County Public Schools</v>
          </cell>
          <cell r="B63" t="str">
            <v>065</v>
          </cell>
          <cell r="C63">
            <v>21346</v>
          </cell>
        </row>
        <row r="64">
          <cell r="A64" t="str">
            <v>Northumberland County Public Schools</v>
          </cell>
          <cell r="B64" t="str">
            <v>066</v>
          </cell>
          <cell r="C64">
            <v>10384</v>
          </cell>
        </row>
        <row r="65">
          <cell r="A65" t="str">
            <v>Nottoway County Public Schools</v>
          </cell>
          <cell r="B65" t="str">
            <v>067</v>
          </cell>
          <cell r="C65">
            <v>18218</v>
          </cell>
        </row>
        <row r="66">
          <cell r="A66" t="str">
            <v>Orange County Public Schools</v>
          </cell>
          <cell r="B66" t="str">
            <v>068</v>
          </cell>
          <cell r="C66">
            <v>18979</v>
          </cell>
        </row>
        <row r="67">
          <cell r="A67" t="str">
            <v>Page County Public Schools</v>
          </cell>
          <cell r="B67" t="str">
            <v>069</v>
          </cell>
          <cell r="C67">
            <v>21063</v>
          </cell>
        </row>
        <row r="68">
          <cell r="A68" t="str">
            <v>Patrick County Public Schools</v>
          </cell>
          <cell r="B68" t="str">
            <v>070</v>
          </cell>
          <cell r="C68">
            <v>16611</v>
          </cell>
        </row>
        <row r="69">
          <cell r="A69" t="str">
            <v>Pittsylvania County Public Schools</v>
          </cell>
          <cell r="B69" t="str">
            <v>071</v>
          </cell>
          <cell r="C69">
            <v>52751</v>
          </cell>
        </row>
        <row r="70">
          <cell r="A70" t="str">
            <v>Powhatan County Public Schools</v>
          </cell>
          <cell r="B70" t="str">
            <v>072</v>
          </cell>
          <cell r="C70">
            <v>13446</v>
          </cell>
        </row>
        <row r="71">
          <cell r="A71" t="str">
            <v>Prince Edward County Public Schools</v>
          </cell>
          <cell r="B71" t="str">
            <v>073</v>
          </cell>
          <cell r="C71">
            <v>21122</v>
          </cell>
        </row>
        <row r="72">
          <cell r="A72" t="str">
            <v>Prince George County Public Schools</v>
          </cell>
          <cell r="B72" t="str">
            <v>074</v>
          </cell>
          <cell r="C72">
            <v>242268</v>
          </cell>
        </row>
        <row r="73">
          <cell r="A73" t="str">
            <v>Prince William County Public Schools</v>
          </cell>
          <cell r="B73" t="str">
            <v>075</v>
          </cell>
          <cell r="C73">
            <v>196730</v>
          </cell>
        </row>
        <row r="74">
          <cell r="A74" t="str">
            <v>Pulaski County Public Schools</v>
          </cell>
          <cell r="B74" t="str">
            <v>077</v>
          </cell>
          <cell r="C74">
            <v>33374</v>
          </cell>
        </row>
        <row r="75">
          <cell r="A75" t="str">
            <v>Rappahannock County Public Schools</v>
          </cell>
          <cell r="B75" t="str">
            <v>078</v>
          </cell>
          <cell r="C75">
            <v>5138</v>
          </cell>
        </row>
        <row r="76">
          <cell r="A76" t="str">
            <v>Richmond County Public Schools</v>
          </cell>
          <cell r="B76" t="str">
            <v>079</v>
          </cell>
          <cell r="C76">
            <v>8129</v>
          </cell>
        </row>
        <row r="77">
          <cell r="A77" t="str">
            <v>Roanoke  County Public Schools</v>
          </cell>
          <cell r="B77" t="str">
            <v>080</v>
          </cell>
          <cell r="C77">
            <v>51084</v>
          </cell>
        </row>
        <row r="78">
          <cell r="A78" t="str">
            <v>Rockbridge County Public Schools</v>
          </cell>
          <cell r="B78" t="str">
            <v>081</v>
          </cell>
          <cell r="C78">
            <v>16141</v>
          </cell>
        </row>
        <row r="79">
          <cell r="A79" t="str">
            <v>Rockingham County Public Schools</v>
          </cell>
          <cell r="B79" t="str">
            <v>082</v>
          </cell>
          <cell r="C79">
            <v>47793</v>
          </cell>
        </row>
        <row r="80">
          <cell r="A80" t="str">
            <v>Russell County Public Schools</v>
          </cell>
          <cell r="B80" t="str">
            <v>083</v>
          </cell>
          <cell r="C80">
            <v>38558</v>
          </cell>
        </row>
        <row r="81">
          <cell r="A81" t="str">
            <v>Scott County Public Schools</v>
          </cell>
          <cell r="B81" t="str">
            <v>084</v>
          </cell>
          <cell r="C81">
            <v>25851</v>
          </cell>
        </row>
        <row r="82">
          <cell r="A82" t="str">
            <v>Shenandoah County Public Schools</v>
          </cell>
          <cell r="B82" t="str">
            <v>085</v>
          </cell>
          <cell r="C82">
            <v>29778</v>
          </cell>
        </row>
        <row r="83">
          <cell r="A83" t="str">
            <v>Smyth County Public Schools</v>
          </cell>
          <cell r="B83" t="str">
            <v>086</v>
          </cell>
          <cell r="C83">
            <v>36172</v>
          </cell>
        </row>
        <row r="84">
          <cell r="A84" t="str">
            <v>Southampton County Public Schools</v>
          </cell>
          <cell r="B84" t="str">
            <v>087</v>
          </cell>
          <cell r="C84">
            <v>18229</v>
          </cell>
        </row>
        <row r="85">
          <cell r="A85" t="str">
            <v>Spotsylvania County Public Schools</v>
          </cell>
          <cell r="B85" t="str">
            <v>088</v>
          </cell>
          <cell r="C85">
            <v>69801</v>
          </cell>
        </row>
        <row r="86">
          <cell r="A86" t="str">
            <v>Stafford County Public Schools</v>
          </cell>
          <cell r="B86" t="str">
            <v>089</v>
          </cell>
          <cell r="C86">
            <v>72619</v>
          </cell>
        </row>
        <row r="87">
          <cell r="A87" t="str">
            <v>Surry County Public Schools</v>
          </cell>
          <cell r="B87" t="str">
            <v>090</v>
          </cell>
          <cell r="C87">
            <v>7504</v>
          </cell>
        </row>
        <row r="88">
          <cell r="A88" t="str">
            <v>Sussex County Public Schools</v>
          </cell>
          <cell r="B88" t="str">
            <v>091</v>
          </cell>
          <cell r="C88">
            <v>12362</v>
          </cell>
        </row>
        <row r="89">
          <cell r="A89" t="str">
            <v>Tazewell County Public Schools</v>
          </cell>
          <cell r="B89" t="str">
            <v>092</v>
          </cell>
          <cell r="C89">
            <v>60941</v>
          </cell>
        </row>
        <row r="90">
          <cell r="A90" t="str">
            <v>Warren County Public Schools</v>
          </cell>
          <cell r="B90" t="str">
            <v>093</v>
          </cell>
          <cell r="C90">
            <v>25597</v>
          </cell>
        </row>
        <row r="91">
          <cell r="A91" t="str">
            <v>Washington County Public Schools</v>
          </cell>
          <cell r="B91" t="str">
            <v>094</v>
          </cell>
          <cell r="C91">
            <v>44834</v>
          </cell>
        </row>
        <row r="92">
          <cell r="A92" t="str">
            <v>Westmoreland County Public Schools</v>
          </cell>
          <cell r="B92" t="str">
            <v>095</v>
          </cell>
          <cell r="C92">
            <v>14506</v>
          </cell>
        </row>
        <row r="93">
          <cell r="A93" t="str">
            <v>Wise County Public Schools</v>
          </cell>
          <cell r="B93" t="str">
            <v>096</v>
          </cell>
          <cell r="C93">
            <v>61108</v>
          </cell>
        </row>
        <row r="94">
          <cell r="A94" t="str">
            <v>Wythe County Public Schools</v>
          </cell>
          <cell r="B94" t="str">
            <v>097</v>
          </cell>
          <cell r="C94">
            <v>30649</v>
          </cell>
        </row>
        <row r="95">
          <cell r="A95" t="str">
            <v>York County Public Schools</v>
          </cell>
          <cell r="B95" t="str">
            <v>098</v>
          </cell>
          <cell r="C95">
            <v>46236</v>
          </cell>
        </row>
        <row r="96">
          <cell r="A96" t="str">
            <v>Alexandria City Public Schools</v>
          </cell>
          <cell r="B96" t="str">
            <v>101</v>
          </cell>
          <cell r="C96">
            <v>69247</v>
          </cell>
        </row>
        <row r="97">
          <cell r="A97" t="str">
            <v>Bristol City Public Schools</v>
          </cell>
          <cell r="B97" t="str">
            <v>102</v>
          </cell>
          <cell r="C97">
            <v>21473</v>
          </cell>
        </row>
        <row r="98">
          <cell r="A98" t="str">
            <v>Buena Vista City Public Schools</v>
          </cell>
          <cell r="B98" t="str">
            <v>103</v>
          </cell>
          <cell r="C98">
            <v>6888</v>
          </cell>
        </row>
        <row r="99">
          <cell r="A99" t="str">
            <v>Charlottesville City Public Schools</v>
          </cell>
          <cell r="B99" t="str">
            <v>104</v>
          </cell>
          <cell r="C99">
            <v>38826</v>
          </cell>
        </row>
        <row r="100">
          <cell r="A100" t="str">
            <v>Colonial Heights City Public Schools</v>
          </cell>
          <cell r="B100" t="str">
            <v>106</v>
          </cell>
          <cell r="C100">
            <v>12438</v>
          </cell>
        </row>
        <row r="101">
          <cell r="A101" t="str">
            <v>Covington City Public Schools</v>
          </cell>
          <cell r="B101" t="str">
            <v>107</v>
          </cell>
          <cell r="C101">
            <v>7236</v>
          </cell>
        </row>
        <row r="102">
          <cell r="A102" t="str">
            <v>Danville City Public Schools</v>
          </cell>
          <cell r="B102" t="str">
            <v>108</v>
          </cell>
          <cell r="C102">
            <v>72571</v>
          </cell>
        </row>
        <row r="103">
          <cell r="A103" t="str">
            <v>Falls Church City Public Schools</v>
          </cell>
          <cell r="B103" t="str">
            <v>109</v>
          </cell>
          <cell r="C103">
            <v>7301</v>
          </cell>
        </row>
        <row r="104">
          <cell r="A104" t="str">
            <v>Fredericksburg City Public Schools</v>
          </cell>
          <cell r="B104" t="str">
            <v>110</v>
          </cell>
          <cell r="C104">
            <v>17330</v>
          </cell>
        </row>
        <row r="105">
          <cell r="A105" t="str">
            <v>Galax City Public Schools</v>
          </cell>
          <cell r="B105" t="str">
            <v>111</v>
          </cell>
          <cell r="C105">
            <v>9206</v>
          </cell>
        </row>
        <row r="106">
          <cell r="A106" t="str">
            <v>Hampton City Public Schools</v>
          </cell>
          <cell r="B106" t="str">
            <v>112</v>
          </cell>
          <cell r="C106">
            <v>149143</v>
          </cell>
        </row>
        <row r="107">
          <cell r="A107" t="str">
            <v>Harrisonburg City Public Schools</v>
          </cell>
          <cell r="B107" t="str">
            <v>113</v>
          </cell>
          <cell r="C107">
            <v>25488</v>
          </cell>
        </row>
        <row r="108">
          <cell r="A108" t="str">
            <v>Hopewell City Public Schools</v>
          </cell>
          <cell r="B108" t="str">
            <v>114</v>
          </cell>
          <cell r="C108">
            <v>30889</v>
          </cell>
        </row>
        <row r="109">
          <cell r="A109" t="str">
            <v>Lynchburg City Public Schools</v>
          </cell>
          <cell r="B109" t="str">
            <v>115</v>
          </cell>
          <cell r="C109">
            <v>78002</v>
          </cell>
        </row>
        <row r="110">
          <cell r="A110" t="str">
            <v>Martinsville City Public Schools</v>
          </cell>
          <cell r="B110" t="str">
            <v>116</v>
          </cell>
          <cell r="C110">
            <v>18810</v>
          </cell>
        </row>
        <row r="111">
          <cell r="A111" t="str">
            <v>Newport News City Public Schools</v>
          </cell>
          <cell r="B111" t="str">
            <v>117</v>
          </cell>
          <cell r="C111">
            <v>230453</v>
          </cell>
        </row>
        <row r="112">
          <cell r="A112" t="str">
            <v>Norfolk City Public Schools</v>
          </cell>
          <cell r="B112" t="str">
            <v>118</v>
          </cell>
          <cell r="C112">
            <v>339860</v>
          </cell>
        </row>
        <row r="113">
          <cell r="A113" t="str">
            <v>Norton City Public Schools</v>
          </cell>
          <cell r="B113" t="str">
            <v>119</v>
          </cell>
          <cell r="C113">
            <v>6864</v>
          </cell>
        </row>
        <row r="114">
          <cell r="A114" t="str">
            <v>Petersburg City Public Schools</v>
          </cell>
          <cell r="B114" t="str">
            <v>120</v>
          </cell>
          <cell r="C114">
            <v>52679</v>
          </cell>
        </row>
        <row r="115">
          <cell r="A115" t="str">
            <v>Portsmouth City Public Schools</v>
          </cell>
          <cell r="B115" t="str">
            <v>121</v>
          </cell>
          <cell r="C115">
            <v>152072</v>
          </cell>
        </row>
        <row r="116">
          <cell r="A116" t="str">
            <v>Radford City Public Schools</v>
          </cell>
          <cell r="B116" t="str">
            <v>122</v>
          </cell>
          <cell r="C116">
            <v>8930</v>
          </cell>
        </row>
        <row r="117">
          <cell r="A117" t="str">
            <v>Richmond City Public Schools</v>
          </cell>
          <cell r="B117" t="str">
            <v>123</v>
          </cell>
          <cell r="C117">
            <v>281765</v>
          </cell>
        </row>
        <row r="118">
          <cell r="A118" t="str">
            <v>Roanoke City Public Schools</v>
          </cell>
          <cell r="B118" t="str">
            <v>124</v>
          </cell>
          <cell r="C118">
            <v>122107</v>
          </cell>
        </row>
        <row r="119">
          <cell r="A119" t="str">
            <v>Staunton City Public Schools</v>
          </cell>
          <cell r="B119" t="str">
            <v>126</v>
          </cell>
          <cell r="C119">
            <v>19574</v>
          </cell>
        </row>
        <row r="120">
          <cell r="A120" t="str">
            <v>Suffolk City Public Schools</v>
          </cell>
          <cell r="B120" t="str">
            <v>127</v>
          </cell>
          <cell r="C120">
            <v>79656</v>
          </cell>
        </row>
        <row r="121">
          <cell r="A121" t="str">
            <v>Virginia Beach City Public Schools</v>
          </cell>
          <cell r="B121" t="str">
            <v>128</v>
          </cell>
          <cell r="C121">
            <v>384961</v>
          </cell>
        </row>
        <row r="122">
          <cell r="A122" t="str">
            <v>Waynesboro City Public Schools</v>
          </cell>
          <cell r="B122" t="str">
            <v>130</v>
          </cell>
          <cell r="C122">
            <v>19429</v>
          </cell>
        </row>
        <row r="123">
          <cell r="A123" t="str">
            <v>Williamsburg City Public Schools</v>
          </cell>
          <cell r="B123" t="str">
            <v>131</v>
          </cell>
          <cell r="C123">
            <v>37910</v>
          </cell>
        </row>
        <row r="124">
          <cell r="A124" t="str">
            <v>Winchester City Public Schools</v>
          </cell>
          <cell r="B124" t="str">
            <v>132</v>
          </cell>
          <cell r="C124">
            <v>21654</v>
          </cell>
        </row>
        <row r="125">
          <cell r="A125" t="str">
            <v>Fairfax City Public Schools</v>
          </cell>
          <cell r="B125" t="str">
            <v>134</v>
          </cell>
          <cell r="C125">
            <v>10264</v>
          </cell>
        </row>
        <row r="126">
          <cell r="A126" t="str">
            <v>Franklin City Public Schools</v>
          </cell>
          <cell r="B126" t="str">
            <v>135</v>
          </cell>
          <cell r="C126">
            <v>13179</v>
          </cell>
        </row>
        <row r="127">
          <cell r="A127" t="str">
            <v>Chesapeake City Public Schools</v>
          </cell>
          <cell r="B127" t="str">
            <v>136</v>
          </cell>
          <cell r="C127">
            <v>190847</v>
          </cell>
        </row>
        <row r="128">
          <cell r="A128" t="str">
            <v>Lexington City Public Schools</v>
          </cell>
          <cell r="B128" t="str">
            <v>137</v>
          </cell>
          <cell r="C128">
            <v>3719</v>
          </cell>
        </row>
        <row r="129">
          <cell r="A129" t="str">
            <v>Salem City Public Schools</v>
          </cell>
          <cell r="B129" t="str">
            <v>139</v>
          </cell>
          <cell r="C129">
            <v>18844</v>
          </cell>
        </row>
        <row r="130">
          <cell r="A130" t="str">
            <v>Poquoson City Public Schools</v>
          </cell>
          <cell r="B130" t="str">
            <v>142</v>
          </cell>
          <cell r="C130">
            <v>8712</v>
          </cell>
        </row>
        <row r="131">
          <cell r="A131" t="str">
            <v>Manassas City Public Schools</v>
          </cell>
          <cell r="B131" t="str">
            <v>143</v>
          </cell>
          <cell r="C131">
            <v>26521</v>
          </cell>
        </row>
        <row r="132">
          <cell r="A132" t="str">
            <v>Manassas Park City Public Schools</v>
          </cell>
          <cell r="B132" t="str">
            <v>144</v>
          </cell>
          <cell r="C132">
            <v>7878</v>
          </cell>
        </row>
        <row r="133">
          <cell r="A133" t="str">
            <v>Colonial Beach Town Public Schools</v>
          </cell>
          <cell r="B133" t="str">
            <v>202</v>
          </cell>
          <cell r="C133">
            <v>3794</v>
          </cell>
        </row>
        <row r="134">
          <cell r="A134" t="str">
            <v>West Point Town Public Schools</v>
          </cell>
          <cell r="B134" t="str">
            <v>207</v>
          </cell>
          <cell r="C134">
            <v>3095</v>
          </cell>
        </row>
        <row r="135">
          <cell r="A135" t="str">
            <v>VSDB Staunton</v>
          </cell>
          <cell r="B135" t="str">
            <v>218</v>
          </cell>
          <cell r="C135">
            <v>2806</v>
          </cell>
        </row>
        <row r="136">
          <cell r="A136" t="str">
            <v>VSDB Hampton</v>
          </cell>
          <cell r="B136" t="str">
            <v>219</v>
          </cell>
          <cell r="C136">
            <v>1708</v>
          </cell>
        </row>
        <row r="137">
          <cell r="A137" t="str">
            <v>Va Dept of Correctional Education</v>
          </cell>
          <cell r="B137" t="str">
            <v>900</v>
          </cell>
          <cell r="C137">
            <v>36639</v>
          </cell>
        </row>
      </sheetData>
      <sheetData sheetId="3" refreshError="1"/>
      <sheetData sheetId="4" refreshError="1">
        <row r="1">
          <cell r="W1" t="str">
            <v>Yes</v>
          </cell>
        </row>
        <row r="2">
          <cell r="A2" t="str">
            <v>ACCOMACK COUNTY PUBLIC SCHOOLS</v>
          </cell>
          <cell r="W2" t="str">
            <v>No</v>
          </cell>
        </row>
        <row r="3">
          <cell r="A3" t="str">
            <v>ALBEMARLE COUNTY PUBLIC SCHOOLS</v>
          </cell>
          <cell r="W3" t="str">
            <v>Attendance Only</v>
          </cell>
        </row>
        <row r="4">
          <cell r="A4" t="str">
            <v>ALEXANDRIA CITY PUBLIC SCHOOLS</v>
          </cell>
        </row>
        <row r="5">
          <cell r="A5" t="str">
            <v>ALLEGHANY COUNTY PUBLIC SCHOOLS</v>
          </cell>
        </row>
        <row r="6">
          <cell r="A6" t="str">
            <v>AMELIA COUNTY PUBLIC SCHOOLS</v>
          </cell>
        </row>
        <row r="7">
          <cell r="A7" t="str">
            <v>AMHERST COUNTY PUBLIC SCHOOLS</v>
          </cell>
        </row>
        <row r="8">
          <cell r="A8" t="str">
            <v>APPOMATTOX COUNTY PUBLIC SCHOOLS</v>
          </cell>
        </row>
        <row r="9">
          <cell r="A9" t="str">
            <v>ARLINGTON COUNTY PUBLIC SCHOOLS</v>
          </cell>
        </row>
        <row r="10">
          <cell r="A10" t="str">
            <v>AUGUSTA COUNTY PUBLIC SCHOOLS</v>
          </cell>
        </row>
        <row r="11">
          <cell r="A11" t="str">
            <v>BATH COUNTY PUBLIC SCHOOLS</v>
          </cell>
        </row>
        <row r="12">
          <cell r="A12" t="str">
            <v>BEDFORD CITY PUBLIC SCHOOLS</v>
          </cell>
        </row>
        <row r="13">
          <cell r="A13" t="str">
            <v>BEDFORD COUNTY PUBLIC SCHOOLS</v>
          </cell>
        </row>
        <row r="14">
          <cell r="A14" t="str">
            <v>BLAND COUNTY PUBLIC SCHOOLS</v>
          </cell>
        </row>
        <row r="15">
          <cell r="A15" t="str">
            <v>BOTETOURT COUNTY PUBLIC SCHOOLS</v>
          </cell>
        </row>
        <row r="16">
          <cell r="A16" t="str">
            <v>BRISTOL CITY PUBLIC SCHOOLS</v>
          </cell>
        </row>
        <row r="17">
          <cell r="A17" t="str">
            <v>BRUNSWICK COUNTY PUBLIC SCHOOLS</v>
          </cell>
        </row>
        <row r="18">
          <cell r="A18" t="str">
            <v>BUCHANAN COUNTY PUBLIC SCHOOLS</v>
          </cell>
        </row>
        <row r="19">
          <cell r="A19" t="str">
            <v>BUCKINGHAM COUNTY PUBLIC SCHOOLS</v>
          </cell>
        </row>
        <row r="20">
          <cell r="A20" t="str">
            <v>BUENA VISTA CITY PUBLIC SCHOOLS</v>
          </cell>
        </row>
        <row r="21">
          <cell r="A21" t="str">
            <v>CAMPBELL COUNTY PUBLIC SCHOOLS</v>
          </cell>
        </row>
        <row r="22">
          <cell r="A22" t="str">
            <v>CAROLINE COUNTY PUBLIC SCHOOLS</v>
          </cell>
        </row>
        <row r="23">
          <cell r="A23" t="str">
            <v>CARROLL COUNTY PUBLIC SCHOOLS</v>
          </cell>
        </row>
        <row r="24">
          <cell r="A24" t="str">
            <v>CHARLES CITY COUNTY PUBLIC SCHOOLS</v>
          </cell>
        </row>
        <row r="25">
          <cell r="A25" t="str">
            <v>CHARLOTTE COUNTY PUBLIC SCHOOLS</v>
          </cell>
        </row>
        <row r="26">
          <cell r="A26" t="str">
            <v>CHARLOTTESVILLE CITY PUBLIC SCHOOLS</v>
          </cell>
        </row>
        <row r="27">
          <cell r="A27" t="str">
            <v>CHESAPEAKE CITY PUBLIC SCHOOLS</v>
          </cell>
        </row>
        <row r="28">
          <cell r="A28" t="str">
            <v>CHESTERFIELD COUNTY PUBLIC SCHOOLS</v>
          </cell>
        </row>
        <row r="29">
          <cell r="A29" t="str">
            <v>CLARKE COUNTY PUBLIC SCHOOLS</v>
          </cell>
        </row>
        <row r="30">
          <cell r="A30" t="str">
            <v>CLIFTON FORGE CITY</v>
          </cell>
        </row>
        <row r="31">
          <cell r="A31" t="str">
            <v>COLONIAL BEACH TOWN PUBLIC SCHOOLS</v>
          </cell>
        </row>
        <row r="32">
          <cell r="A32" t="str">
            <v>COLONIAL HEIGHTS CITY PUBLIC SCHOOLS</v>
          </cell>
        </row>
        <row r="33">
          <cell r="A33" t="str">
            <v>COVINGTON CITY PUBLIC SCHOOLS</v>
          </cell>
        </row>
        <row r="34">
          <cell r="A34" t="str">
            <v>CRAIG COUNTY PUBLIC SCHOOLS</v>
          </cell>
        </row>
        <row r="35">
          <cell r="A35" t="str">
            <v>CULPEPER COUNTY PUBLIC SCHOOLS</v>
          </cell>
        </row>
        <row r="36">
          <cell r="A36" t="str">
            <v>CUMBERLAND COUNTY PUBLIC SCHOOLS</v>
          </cell>
        </row>
        <row r="37">
          <cell r="A37" t="str">
            <v>DANVILLE CITY PUBLIC SCHOOLS</v>
          </cell>
        </row>
        <row r="38">
          <cell r="A38" t="str">
            <v>DICKENSON COUNTY PUBLIC SCHOOLS</v>
          </cell>
        </row>
        <row r="39">
          <cell r="A39" t="str">
            <v>DINWIDDIE COUNTY PUBLIC SCHOOLS</v>
          </cell>
        </row>
        <row r="40">
          <cell r="A40" t="str">
            <v>EMPORIA CITY PUBLIC SCHOOLS</v>
          </cell>
        </row>
        <row r="41">
          <cell r="A41" t="str">
            <v>ESSEX COUNTY PUBLIC SCHOOLS</v>
          </cell>
        </row>
        <row r="42">
          <cell r="A42" t="str">
            <v>FAIRFAX CITY PUBLIC SCHOOLS</v>
          </cell>
        </row>
        <row r="43">
          <cell r="A43" t="str">
            <v>FAIRFAX COUNTY PUBLIC SCHOOLS</v>
          </cell>
        </row>
        <row r="44">
          <cell r="A44" t="str">
            <v>FALLS CHURCH CITY PUBLIC SCHOOLS</v>
          </cell>
        </row>
        <row r="45">
          <cell r="A45" t="str">
            <v>FAUQUIER COUNTY PUBLIC SCHOOLS</v>
          </cell>
        </row>
        <row r="46">
          <cell r="A46" t="str">
            <v>FLOYD COUNTY PUBLIC SCHOOLS</v>
          </cell>
        </row>
        <row r="47">
          <cell r="A47" t="str">
            <v>FLUVANNA COUNTY PUBLIC SCHOOLS</v>
          </cell>
        </row>
        <row r="48">
          <cell r="A48" t="str">
            <v>FRANKLIN CITY PUBLIC SCHOOLS</v>
          </cell>
        </row>
        <row r="49">
          <cell r="A49" t="str">
            <v>FRANKLIN COUNTY PUBLIC SCHOOLS</v>
          </cell>
        </row>
        <row r="50">
          <cell r="A50" t="str">
            <v>FREDERICK COUNTY PUBLIC SCHOOLS</v>
          </cell>
        </row>
        <row r="51">
          <cell r="A51" t="str">
            <v>FREDERICKSBURG CITY PUBLIC SCHOOLS</v>
          </cell>
        </row>
        <row r="52">
          <cell r="A52" t="str">
            <v>GALAX CITY PUBLIC SCHOOLS</v>
          </cell>
        </row>
        <row r="53">
          <cell r="A53" t="str">
            <v>GILES COUNTY PUBLIC SCHOOLS</v>
          </cell>
        </row>
        <row r="54">
          <cell r="A54" t="str">
            <v>GLOUCESTER COUNTY PUBLIC SCHOOLS</v>
          </cell>
        </row>
        <row r="55">
          <cell r="A55" t="str">
            <v>GOOCHLAND COUNTY PUBLIC SCHOOLS</v>
          </cell>
        </row>
        <row r="56">
          <cell r="A56" t="str">
            <v>GRAYSON COUNTY PUBLIC SCHOOLS</v>
          </cell>
        </row>
        <row r="57">
          <cell r="A57" t="str">
            <v>GREENE COUNTY PUBLIC SCHOOLS</v>
          </cell>
        </row>
        <row r="58">
          <cell r="A58" t="str">
            <v>GREENSVILLE COUNTY PUBLIC SCHOOLS</v>
          </cell>
        </row>
        <row r="59">
          <cell r="A59" t="str">
            <v>HALIFAX COUNTY PUBLIC SCHOOLS</v>
          </cell>
        </row>
        <row r="60">
          <cell r="A60" t="str">
            <v>HAMPTON CITY PUBLIC SCHOOLS</v>
          </cell>
        </row>
        <row r="61">
          <cell r="A61" t="str">
            <v>HANOVER COUNTY PUBLIC SCHOOLS</v>
          </cell>
        </row>
        <row r="62">
          <cell r="A62" t="str">
            <v>HARRISONBURG CITY PUBLIC SCHOOLS</v>
          </cell>
        </row>
        <row r="63">
          <cell r="A63" t="str">
            <v>HENRICO COUNTY PUBLIC SCHOOLS</v>
          </cell>
        </row>
        <row r="64">
          <cell r="A64" t="str">
            <v>HENRY COUNTY PUBLIC SCHOOLS</v>
          </cell>
        </row>
        <row r="65">
          <cell r="A65" t="str">
            <v>HIGHLAND COUNTY PUBLIC SCHOOLS</v>
          </cell>
        </row>
        <row r="66">
          <cell r="A66" t="str">
            <v>HOPEWELL CITY PUBLIC SCHOOLS</v>
          </cell>
        </row>
        <row r="67">
          <cell r="A67" t="str">
            <v>ISLE OF WIGHT COUNTY PUBLIC SCHOOLS</v>
          </cell>
        </row>
        <row r="68">
          <cell r="A68" t="str">
            <v>JAMES CITY COUNTY PUBLIC SCHOOLS</v>
          </cell>
        </row>
        <row r="69">
          <cell r="A69" t="str">
            <v>JAMES MADISON UNIVERSITY</v>
          </cell>
        </row>
        <row r="70">
          <cell r="A70" t="str">
            <v>KING AND QUEEN COUNTY PUBLIC SCHOOLS</v>
          </cell>
        </row>
        <row r="71">
          <cell r="A71" t="str">
            <v>KING GEORGE COUNTY PUBLIC SCHOOLS</v>
          </cell>
        </row>
        <row r="72">
          <cell r="A72" t="str">
            <v>KING WILLIAM COUNTY PUBLIC SCHOOLS</v>
          </cell>
        </row>
        <row r="73">
          <cell r="A73" t="str">
            <v>LANCASTER COUNTY PUBLIC SCHOOLS</v>
          </cell>
        </row>
        <row r="74">
          <cell r="A74" t="str">
            <v>LEE COUNTY PUBLIC SCHOOLS</v>
          </cell>
        </row>
        <row r="75">
          <cell r="A75" t="str">
            <v>LEXINGTON CITY PUBLIC SCHOOLS</v>
          </cell>
        </row>
        <row r="76">
          <cell r="A76" t="str">
            <v>LOUDOUN COUNTY PUBLIC SCHOOLS</v>
          </cell>
        </row>
        <row r="77">
          <cell r="A77" t="str">
            <v>LOUISA COUNTY PUBLIC SCHOOLS</v>
          </cell>
        </row>
        <row r="78">
          <cell r="A78" t="str">
            <v>LUNENBURG COUNTY PUBLIC SCHOOLS</v>
          </cell>
        </row>
        <row r="79">
          <cell r="A79" t="str">
            <v>LYNCHBURG CITY PUBLIC SCHOOLS</v>
          </cell>
        </row>
        <row r="80">
          <cell r="A80" t="str">
            <v>MADISON COUNTY PUBLIC SCHOOLS</v>
          </cell>
        </row>
        <row r="81">
          <cell r="A81" t="str">
            <v>MANASSAS CITY PUBLIC SCHOOLS</v>
          </cell>
        </row>
        <row r="82">
          <cell r="A82" t="str">
            <v>MANASSAS PARK CITY PUBLIC SCHOOLS</v>
          </cell>
        </row>
        <row r="83">
          <cell r="A83" t="str">
            <v>MARTINSVILLE CITY PUBLIC SCHOOLS</v>
          </cell>
        </row>
        <row r="84">
          <cell r="A84" t="str">
            <v>MATHEWS COUNTY PUBLIC SCHOOLS</v>
          </cell>
        </row>
        <row r="85">
          <cell r="A85" t="str">
            <v>MCVH AUTHORITY</v>
          </cell>
        </row>
        <row r="86">
          <cell r="A86" t="str">
            <v>MECKLENBURG COUNTY PUBLIC SCHOOLS</v>
          </cell>
        </row>
        <row r="87">
          <cell r="A87" t="str">
            <v>MIDDLESEX COUNTY PUBLIC SCHOOLS</v>
          </cell>
        </row>
        <row r="88">
          <cell r="A88" t="str">
            <v>MONTGOMERY COUNTY PUBLIC SCHOOLS</v>
          </cell>
        </row>
        <row r="89">
          <cell r="A89" t="str">
            <v>NELSON COUNTY PUBLIC SCHOOLS</v>
          </cell>
        </row>
        <row r="90">
          <cell r="A90" t="str">
            <v>NEW KENT COUNTY PUBLIC SCHOOLS</v>
          </cell>
        </row>
        <row r="91">
          <cell r="A91" t="str">
            <v>NEWPORT NEWS CITY PUBLIC SCHOOLS</v>
          </cell>
        </row>
        <row r="92">
          <cell r="A92" t="str">
            <v>NORFOLK CITY PUBLIC SCHOOLS</v>
          </cell>
        </row>
        <row r="93">
          <cell r="A93" t="str">
            <v>NORTHAMPTON COUNTY PUBLIC SCHOOLS</v>
          </cell>
        </row>
        <row r="94">
          <cell r="A94" t="str">
            <v>NORTHUMBERLAND COUNTY PUBLIC SCHOOLS</v>
          </cell>
        </row>
        <row r="95">
          <cell r="A95" t="str">
            <v>NORTON CITY PUBLIC SCHOOLS</v>
          </cell>
        </row>
        <row r="96">
          <cell r="A96" t="str">
            <v>NOTTOWAY COUNTY PUBLIC SCHOOLS</v>
          </cell>
        </row>
        <row r="97">
          <cell r="A97" t="str">
            <v>OLD DOMINION UNIVERSITY</v>
          </cell>
        </row>
        <row r="98">
          <cell r="A98" t="str">
            <v>ORANGE COUNTY PUBLIC SCHOOLS</v>
          </cell>
        </row>
        <row r="99">
          <cell r="A99" t="str">
            <v>PAGE COUNTY PUBLIC SCHOOLS</v>
          </cell>
        </row>
        <row r="100">
          <cell r="A100" t="str">
            <v>PATRICK COUNTY PUBLIC SCHOOLS</v>
          </cell>
        </row>
        <row r="101">
          <cell r="A101" t="str">
            <v>PETERSBURG CITY PUBLIC SCHOOLS</v>
          </cell>
        </row>
        <row r="102">
          <cell r="A102" t="str">
            <v>PITTSYLVANIA COUNTY PUBLIC SCHOOLS</v>
          </cell>
        </row>
        <row r="103">
          <cell r="A103" t="str">
            <v>POQUOSON CITY PUBLIC SCHOOLS</v>
          </cell>
        </row>
        <row r="104">
          <cell r="A104" t="str">
            <v>PORTSMOUTH CITY PUBLIC SCHOOLS</v>
          </cell>
        </row>
        <row r="105">
          <cell r="A105" t="str">
            <v>POWHATAN COUNTY PUBLIC SCHOOLS</v>
          </cell>
        </row>
        <row r="106">
          <cell r="A106" t="str">
            <v>PRINCE EDWARD COUNTY PUBLIC SCHOOLS</v>
          </cell>
        </row>
        <row r="107">
          <cell r="A107" t="str">
            <v>PRINCE GEORGE COUNTY PUBLIC SCHOOLS</v>
          </cell>
        </row>
        <row r="108">
          <cell r="A108" t="str">
            <v>PRINCE WILLIAM COUNTY PUBLIC SCHOOLS</v>
          </cell>
        </row>
        <row r="109">
          <cell r="A109" t="str">
            <v>PULASKI COUNTY PUBLIC SCHOOLS</v>
          </cell>
        </row>
        <row r="110">
          <cell r="A110" t="str">
            <v>RADFORD CITY PUBLIC SCHOOLS</v>
          </cell>
        </row>
        <row r="111">
          <cell r="A111" t="str">
            <v>RAPPAHANNOCK COUNTY PUBLIC SCHOOLS</v>
          </cell>
        </row>
        <row r="112">
          <cell r="A112" t="str">
            <v>RICHMOND CITY PUBLIC SCHOOLS</v>
          </cell>
        </row>
        <row r="113">
          <cell r="A113" t="str">
            <v>RICHMOND COUNTY PUBLIC SCHOOLS</v>
          </cell>
        </row>
        <row r="114">
          <cell r="A114" t="str">
            <v>ROANOKE CITY PUBLIC SCHOOLS</v>
          </cell>
        </row>
        <row r="115">
          <cell r="A115" t="str">
            <v>ROANOKE COUNTY PUBLIC SCHOOLS</v>
          </cell>
        </row>
        <row r="116">
          <cell r="A116" t="str">
            <v>ROCKBRIDGE COUNTY PUBLIC SCHOOLS</v>
          </cell>
        </row>
        <row r="117">
          <cell r="A117" t="str">
            <v>ROCKINGHAM COUNTY PUBLIC SCHOOLS</v>
          </cell>
        </row>
        <row r="118">
          <cell r="A118" t="str">
            <v>RUSSELL COUNTY PUBLIC SCHOOLS</v>
          </cell>
        </row>
        <row r="119">
          <cell r="A119" t="str">
            <v>SALEM CITY PUBLIC SCHOOLS</v>
          </cell>
        </row>
        <row r="120">
          <cell r="A120" t="str">
            <v>SCOTT COUNTY PUBLIC SCHOOLS</v>
          </cell>
        </row>
        <row r="121">
          <cell r="A121" t="str">
            <v>SHENANDOAH COUNTY PUBLIC SCHOOLS</v>
          </cell>
        </row>
        <row r="122">
          <cell r="A122" t="str">
            <v>SMYTH COUNTY PUBLIC SCHOOLS</v>
          </cell>
        </row>
        <row r="123">
          <cell r="A123" t="str">
            <v>SOUTHAMPTON COUNTY PUBLIC SCHOOLS</v>
          </cell>
        </row>
        <row r="124">
          <cell r="A124" t="str">
            <v>SOUTHWESTERN VA TRAINING CENTER</v>
          </cell>
        </row>
        <row r="125">
          <cell r="A125" t="str">
            <v>SPOTSYLVANIA COUNTY PUBLIC SCHOOLS</v>
          </cell>
        </row>
        <row r="126">
          <cell r="A126" t="str">
            <v>STAFFORD COUNTY PUBLIC SCHOOLS</v>
          </cell>
        </row>
        <row r="127">
          <cell r="A127" t="str">
            <v>STAUNTON CITY PUBLIC SCHOOLS</v>
          </cell>
        </row>
        <row r="128">
          <cell r="A128" t="str">
            <v>SUFFOLK CITY PUBLIC SCHOOLS</v>
          </cell>
        </row>
        <row r="129">
          <cell r="A129" t="str">
            <v>SURRY COUNTY PUBLIC SCHOOLS</v>
          </cell>
        </row>
        <row r="130">
          <cell r="A130" t="str">
            <v>SUSSEX COUNTY PUBLIC SCHOOLS</v>
          </cell>
        </row>
        <row r="131">
          <cell r="A131" t="str">
            <v>TAZEWELL COUNTY PUBLIC SCHOOLS</v>
          </cell>
        </row>
        <row r="132">
          <cell r="A132" t="str">
            <v>VA BEACH CITY PUBLIC SCHOOLS</v>
          </cell>
        </row>
        <row r="133">
          <cell r="A133" t="str">
            <v>VA DEPT OF CORRECTIONAL EDUCATION</v>
          </cell>
        </row>
        <row r="134">
          <cell r="A134" t="str">
            <v>VIRGINIA COMMONWEALTH UNIVERSITY</v>
          </cell>
        </row>
        <row r="135">
          <cell r="A135" t="str">
            <v>VSDB HAMPTON</v>
          </cell>
        </row>
        <row r="136">
          <cell r="A136" t="str">
            <v>VSDB STAUNTON</v>
          </cell>
        </row>
        <row r="137">
          <cell r="A137" t="str">
            <v>WARREN COUNTY PUBLIC SCHOOLS</v>
          </cell>
        </row>
        <row r="138">
          <cell r="A138" t="str">
            <v>WASHINGTON COUNTY PUBLIC SCHOOLS</v>
          </cell>
        </row>
        <row r="139">
          <cell r="A139" t="str">
            <v>WAYNESBORO CITY PUBLIC SCHOOLS</v>
          </cell>
        </row>
        <row r="140">
          <cell r="A140" t="str">
            <v>WEST POINT TOWN PUBLIC SCHOOLS</v>
          </cell>
        </row>
        <row r="141">
          <cell r="A141" t="str">
            <v>WESTMORELAND COUNTY PUBLIC SCHOOLS</v>
          </cell>
        </row>
        <row r="142">
          <cell r="A142" t="str">
            <v>WILLIAMSBURG CITY PUBLIC SCHOOLS</v>
          </cell>
        </row>
        <row r="143">
          <cell r="A143" t="str">
            <v>WINCHESTER CITY PUBLIC SCHOOLS</v>
          </cell>
        </row>
        <row r="144">
          <cell r="A144" t="str">
            <v>WISE COUNTY PUBLIC SCHOOLS</v>
          </cell>
        </row>
        <row r="145">
          <cell r="A145" t="str">
            <v>WOODROW WILSON REHABILITATION CTR</v>
          </cell>
        </row>
        <row r="146">
          <cell r="A146" t="str">
            <v>WYTHE COUNTY PUBLIC SCHOOLS</v>
          </cell>
        </row>
        <row r="147">
          <cell r="A147" t="str">
            <v>YORK COUNTY PUBLIC SCHOOLS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Part C"/>
      <sheetName val="Prefills"/>
      <sheetName val="Transferability"/>
      <sheetName val="GEPA"/>
      <sheetName val="Consortium Incentive Grants"/>
      <sheetName val="Sheet1"/>
    </sheetNames>
    <sheetDataSet>
      <sheetData sheetId="0">
        <row r="16">
          <cell r="I16" t="str">
            <v xml:space="preserve"> </v>
          </cell>
        </row>
      </sheetData>
      <sheetData sheetId="1"/>
      <sheetData sheetId="2"/>
      <sheetData sheetId="3"/>
      <sheetData sheetId="4"/>
      <sheetData sheetId="5">
        <row r="2">
          <cell r="A2" t="str">
            <v>Title II, Part A, Transferability</v>
          </cell>
        </row>
        <row r="3">
          <cell r="A3" t="str">
            <v>Title IV, Part A, Transferability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Title IIA"/>
      <sheetName val="NewAllChanges"/>
      <sheetName val="Eisenhower"/>
      <sheetName val="DIVISION SCHOOLS"/>
      <sheetName val="Prefills"/>
    </sheetNames>
    <sheetDataSet>
      <sheetData sheetId="0"/>
      <sheetData sheetId="1"/>
      <sheetData sheetId="2">
        <row r="2">
          <cell r="A2" t="str">
            <v>Accomack County Public Schools</v>
          </cell>
          <cell r="B2" t="str">
            <v>001</v>
          </cell>
          <cell r="C2">
            <v>40219</v>
          </cell>
        </row>
        <row r="3">
          <cell r="A3" t="str">
            <v>Albemarle County Public Schools</v>
          </cell>
          <cell r="B3" t="str">
            <v>002</v>
          </cell>
          <cell r="C3">
            <v>51797</v>
          </cell>
        </row>
        <row r="4">
          <cell r="A4" t="str">
            <v>Alleghany County Public Schools</v>
          </cell>
          <cell r="B4" t="str">
            <v>003</v>
          </cell>
          <cell r="C4">
            <v>17117</v>
          </cell>
        </row>
        <row r="5">
          <cell r="A5" t="str">
            <v>Amelia County Public Schools</v>
          </cell>
          <cell r="B5" t="str">
            <v>004</v>
          </cell>
          <cell r="C5">
            <v>9570</v>
          </cell>
        </row>
        <row r="6">
          <cell r="A6" t="str">
            <v>Amherst County Public Schools</v>
          </cell>
          <cell r="B6" t="str">
            <v>005</v>
          </cell>
          <cell r="C6">
            <v>23328</v>
          </cell>
        </row>
        <row r="7">
          <cell r="A7" t="str">
            <v>Appomattox County Public Schools</v>
          </cell>
          <cell r="B7" t="str">
            <v>006</v>
          </cell>
          <cell r="C7">
            <v>13233</v>
          </cell>
        </row>
        <row r="8">
          <cell r="A8" t="str">
            <v>Arlington City Public Schools</v>
          </cell>
          <cell r="B8" t="str">
            <v>007</v>
          </cell>
          <cell r="C8">
            <v>95426</v>
          </cell>
        </row>
        <row r="9">
          <cell r="A9" t="str">
            <v>Augusta County Public Schools</v>
          </cell>
          <cell r="B9" t="str">
            <v>008</v>
          </cell>
          <cell r="C9">
            <v>46299</v>
          </cell>
        </row>
        <row r="10">
          <cell r="A10" t="str">
            <v>Bath County Public Schools</v>
          </cell>
          <cell r="B10" t="str">
            <v>009</v>
          </cell>
          <cell r="C10">
            <v>4106</v>
          </cell>
        </row>
        <row r="11">
          <cell r="A11" t="str">
            <v>Bedford City Public Schools</v>
          </cell>
          <cell r="B11" t="str">
            <v>010</v>
          </cell>
          <cell r="C11">
            <v>45969</v>
          </cell>
        </row>
        <row r="12">
          <cell r="A12" t="str">
            <v>Bland County Public Schools</v>
          </cell>
          <cell r="B12" t="str">
            <v>011</v>
          </cell>
          <cell r="C12">
            <v>4276</v>
          </cell>
        </row>
        <row r="13">
          <cell r="A13" t="str">
            <v>Botetourt County Public Schools</v>
          </cell>
          <cell r="B13" t="str">
            <v>012</v>
          </cell>
          <cell r="C13">
            <v>17978</v>
          </cell>
        </row>
        <row r="14">
          <cell r="A14" t="str">
            <v>Brunswick County Public Schools</v>
          </cell>
          <cell r="B14" t="str">
            <v>013</v>
          </cell>
          <cell r="C14">
            <v>20999</v>
          </cell>
        </row>
        <row r="15">
          <cell r="A15" t="str">
            <v>Buchanan County Public Schools</v>
          </cell>
          <cell r="B15" t="str">
            <v>014</v>
          </cell>
          <cell r="C15">
            <v>45671</v>
          </cell>
        </row>
        <row r="16">
          <cell r="A16" t="str">
            <v>Buckingham County Public Schools</v>
          </cell>
          <cell r="B16" t="str">
            <v>015</v>
          </cell>
          <cell r="C16">
            <v>16039</v>
          </cell>
        </row>
        <row r="17">
          <cell r="A17" t="str">
            <v>Campbell County Public Schools</v>
          </cell>
          <cell r="B17" t="str">
            <v>016</v>
          </cell>
          <cell r="C17">
            <v>43611</v>
          </cell>
        </row>
        <row r="18">
          <cell r="A18" t="str">
            <v>Caroline County Public Schools</v>
          </cell>
          <cell r="B18" t="str">
            <v>017</v>
          </cell>
          <cell r="C18">
            <v>21130</v>
          </cell>
        </row>
        <row r="19">
          <cell r="A19" t="str">
            <v>Carroll County Public Schools</v>
          </cell>
          <cell r="B19" t="str">
            <v>018</v>
          </cell>
          <cell r="C19">
            <v>24846</v>
          </cell>
        </row>
        <row r="20">
          <cell r="A20" t="str">
            <v>Charles City County Public Schools</v>
          </cell>
          <cell r="B20" t="str">
            <v>019</v>
          </cell>
          <cell r="C20">
            <v>6554</v>
          </cell>
        </row>
        <row r="21">
          <cell r="A21" t="str">
            <v>Charlotte County Public Schools</v>
          </cell>
          <cell r="B21" t="str">
            <v>020</v>
          </cell>
          <cell r="C21">
            <v>14605</v>
          </cell>
        </row>
        <row r="22">
          <cell r="A22" t="str">
            <v>Chesterfield County Public Schools</v>
          </cell>
          <cell r="B22" t="str">
            <v>021</v>
          </cell>
          <cell r="C22">
            <v>203846</v>
          </cell>
        </row>
        <row r="23">
          <cell r="A23" t="str">
            <v>Clarke County Public Schools</v>
          </cell>
          <cell r="B23" t="str">
            <v>022</v>
          </cell>
          <cell r="C23">
            <v>9598</v>
          </cell>
        </row>
        <row r="24">
          <cell r="A24" t="str">
            <v>Craig County Public Schools</v>
          </cell>
          <cell r="B24" t="str">
            <v>023</v>
          </cell>
          <cell r="C24">
            <v>3793</v>
          </cell>
        </row>
        <row r="25">
          <cell r="A25" t="str">
            <v>Culpeper County Public Schools</v>
          </cell>
          <cell r="B25" t="str">
            <v>024</v>
          </cell>
          <cell r="C25">
            <v>28401</v>
          </cell>
        </row>
        <row r="26">
          <cell r="A26" t="str">
            <v>Cumberland County Public Schools</v>
          </cell>
          <cell r="B26" t="str">
            <v>025</v>
          </cell>
          <cell r="C26">
            <v>9657</v>
          </cell>
        </row>
        <row r="27">
          <cell r="A27" t="str">
            <v>Dickenson County Public Schools</v>
          </cell>
          <cell r="B27" t="str">
            <v>026</v>
          </cell>
          <cell r="C27">
            <v>30316</v>
          </cell>
        </row>
        <row r="28">
          <cell r="A28" t="str">
            <v>Dinwiddie County Public Schools</v>
          </cell>
          <cell r="B28" t="str">
            <v>027</v>
          </cell>
          <cell r="C28">
            <v>23432</v>
          </cell>
        </row>
        <row r="29">
          <cell r="A29" t="str">
            <v>Essex County Public Schools</v>
          </cell>
          <cell r="B29" t="str">
            <v>028</v>
          </cell>
          <cell r="C29">
            <v>9550</v>
          </cell>
        </row>
        <row r="30">
          <cell r="A30" t="str">
            <v>Fairfax City Public Schools</v>
          </cell>
          <cell r="B30" t="str">
            <v>029</v>
          </cell>
          <cell r="C30">
            <v>598091</v>
          </cell>
        </row>
        <row r="31">
          <cell r="A31" t="str">
            <v>Fauquier County Public Schools</v>
          </cell>
          <cell r="B31" t="str">
            <v>030</v>
          </cell>
          <cell r="C31">
            <v>41272</v>
          </cell>
        </row>
        <row r="32">
          <cell r="A32" t="str">
            <v>Floyd County Public Schools</v>
          </cell>
          <cell r="B32" t="str">
            <v>031</v>
          </cell>
          <cell r="C32">
            <v>11053</v>
          </cell>
        </row>
        <row r="33">
          <cell r="A33" t="str">
            <v>Fluvanna County Public Schools</v>
          </cell>
          <cell r="B33" t="str">
            <v>032</v>
          </cell>
          <cell r="C33">
            <v>14485</v>
          </cell>
        </row>
        <row r="34">
          <cell r="A34" t="str">
            <v>Franklin County Public Schools</v>
          </cell>
          <cell r="B34" t="str">
            <v>033</v>
          </cell>
          <cell r="C34">
            <v>38410</v>
          </cell>
        </row>
        <row r="35">
          <cell r="A35" t="str">
            <v>Frederick County Public Schools</v>
          </cell>
          <cell r="B35" t="str">
            <v>034</v>
          </cell>
          <cell r="C35">
            <v>44378</v>
          </cell>
        </row>
        <row r="36">
          <cell r="A36" t="str">
            <v>Giles County Public Schools</v>
          </cell>
          <cell r="B36" t="str">
            <v>035</v>
          </cell>
          <cell r="C36">
            <v>14946</v>
          </cell>
        </row>
        <row r="37">
          <cell r="A37" t="str">
            <v>Gloucester County Public Schools</v>
          </cell>
          <cell r="B37" t="str">
            <v>036</v>
          </cell>
          <cell r="C37">
            <v>32788</v>
          </cell>
        </row>
        <row r="38">
          <cell r="A38" t="str">
            <v>Goochland County Public Schools</v>
          </cell>
          <cell r="B38" t="str">
            <v>037</v>
          </cell>
          <cell r="C38">
            <v>8628</v>
          </cell>
        </row>
        <row r="39">
          <cell r="A39" t="str">
            <v>Grayson County Public Schools</v>
          </cell>
          <cell r="B39" t="str">
            <v>038</v>
          </cell>
          <cell r="C39">
            <v>16690</v>
          </cell>
        </row>
        <row r="40">
          <cell r="A40" t="str">
            <v>Greene County Public Schools</v>
          </cell>
          <cell r="B40" t="str">
            <v>039</v>
          </cell>
          <cell r="C40">
            <v>14718</v>
          </cell>
        </row>
        <row r="41">
          <cell r="A41" t="str">
            <v>Greensville County Public Schools</v>
          </cell>
          <cell r="B41" t="str">
            <v>040</v>
          </cell>
          <cell r="C41">
            <v>20374</v>
          </cell>
        </row>
        <row r="42">
          <cell r="A42" t="str">
            <v>Halifax County Public Schools</v>
          </cell>
          <cell r="B42" t="str">
            <v>041</v>
          </cell>
          <cell r="C42">
            <v>38749</v>
          </cell>
        </row>
        <row r="43">
          <cell r="A43" t="str">
            <v>Hanover County Public Schools</v>
          </cell>
          <cell r="B43" t="str">
            <v>042</v>
          </cell>
          <cell r="C43">
            <v>57659</v>
          </cell>
        </row>
        <row r="44">
          <cell r="A44" t="str">
            <v>Henrico County Public Schools</v>
          </cell>
          <cell r="B44" t="str">
            <v>043</v>
          </cell>
          <cell r="C44">
            <v>178303</v>
          </cell>
        </row>
        <row r="45">
          <cell r="A45" t="str">
            <v>Henry County Public Schools</v>
          </cell>
          <cell r="B45" t="str">
            <v>044</v>
          </cell>
          <cell r="C45">
            <v>52795</v>
          </cell>
        </row>
        <row r="46">
          <cell r="A46" t="str">
            <v>Highland County Public Schools</v>
          </cell>
          <cell r="B46" t="str">
            <v>045</v>
          </cell>
          <cell r="C46">
            <v>1935</v>
          </cell>
        </row>
        <row r="47">
          <cell r="A47" t="str">
            <v>Isle of Wight County Public Schools</v>
          </cell>
          <cell r="B47" t="str">
            <v>046</v>
          </cell>
          <cell r="C47">
            <v>27152</v>
          </cell>
        </row>
        <row r="48">
          <cell r="A48" t="str">
            <v>King George County Public Schools</v>
          </cell>
          <cell r="B48" t="str">
            <v>048</v>
          </cell>
          <cell r="C48">
            <v>13419</v>
          </cell>
        </row>
        <row r="49">
          <cell r="A49" t="str">
            <v>King and Queen County Public Schools</v>
          </cell>
          <cell r="B49" t="str">
            <v>049</v>
          </cell>
          <cell r="C49">
            <v>6912</v>
          </cell>
        </row>
        <row r="50">
          <cell r="A50" t="str">
            <v>King William County Public Schools</v>
          </cell>
          <cell r="B50" t="str">
            <v>050</v>
          </cell>
          <cell r="C50">
            <v>8380</v>
          </cell>
        </row>
        <row r="51">
          <cell r="A51" t="str">
            <v>Lancaster County Public Schools</v>
          </cell>
          <cell r="B51" t="str">
            <v>051</v>
          </cell>
          <cell r="C51">
            <v>10507</v>
          </cell>
        </row>
        <row r="52">
          <cell r="A52" t="str">
            <v>Lee County Public Schools</v>
          </cell>
          <cell r="B52" t="str">
            <v>052</v>
          </cell>
          <cell r="C52">
            <v>41263</v>
          </cell>
        </row>
        <row r="53">
          <cell r="A53" t="str">
            <v>Loudoun County Public Schools</v>
          </cell>
          <cell r="B53" t="str">
            <v>053</v>
          </cell>
          <cell r="C53">
            <v>96953</v>
          </cell>
        </row>
        <row r="54">
          <cell r="A54" t="str">
            <v>Louisa County Public Schools</v>
          </cell>
          <cell r="B54" t="str">
            <v>054</v>
          </cell>
          <cell r="C54">
            <v>23738</v>
          </cell>
        </row>
        <row r="55">
          <cell r="A55" t="str">
            <v>Lunenburg County Public Schools</v>
          </cell>
          <cell r="B55" t="str">
            <v>055</v>
          </cell>
          <cell r="C55">
            <v>15190</v>
          </cell>
        </row>
        <row r="56">
          <cell r="A56" t="str">
            <v>Madison County Public Schools</v>
          </cell>
          <cell r="B56" t="str">
            <v>056</v>
          </cell>
          <cell r="C56">
            <v>11853</v>
          </cell>
        </row>
        <row r="57">
          <cell r="A57" t="str">
            <v>Mathews County Public Schools</v>
          </cell>
          <cell r="B57" t="str">
            <v>057</v>
          </cell>
          <cell r="C57">
            <v>7014</v>
          </cell>
        </row>
        <row r="58">
          <cell r="A58" t="str">
            <v>Mecklenburg County Public Schools</v>
          </cell>
          <cell r="B58" t="str">
            <v>058</v>
          </cell>
          <cell r="C58">
            <v>32938</v>
          </cell>
        </row>
        <row r="59">
          <cell r="A59" t="str">
            <v>Middlesex County Public Schools</v>
          </cell>
          <cell r="B59" t="str">
            <v>059</v>
          </cell>
          <cell r="C59">
            <v>8368</v>
          </cell>
        </row>
        <row r="60">
          <cell r="A60" t="str">
            <v>Montgomery County Public Schools</v>
          </cell>
          <cell r="B60" t="str">
            <v>060</v>
          </cell>
          <cell r="C60">
            <v>54140</v>
          </cell>
        </row>
        <row r="61">
          <cell r="A61" t="str">
            <v>Nelson County Public Schools</v>
          </cell>
          <cell r="B61" t="str">
            <v>062</v>
          </cell>
          <cell r="C61">
            <v>13815</v>
          </cell>
        </row>
        <row r="62">
          <cell r="A62" t="str">
            <v>New Kent County Public Schools</v>
          </cell>
          <cell r="B62" t="str">
            <v>063</v>
          </cell>
          <cell r="C62">
            <v>9077</v>
          </cell>
        </row>
        <row r="63">
          <cell r="A63" t="str">
            <v>Northampton County Public Schools</v>
          </cell>
          <cell r="B63" t="str">
            <v>065</v>
          </cell>
          <cell r="C63">
            <v>21346</v>
          </cell>
        </row>
        <row r="64">
          <cell r="A64" t="str">
            <v>Northumberland County Public Schools</v>
          </cell>
          <cell r="B64" t="str">
            <v>066</v>
          </cell>
          <cell r="C64">
            <v>10384</v>
          </cell>
        </row>
        <row r="65">
          <cell r="A65" t="str">
            <v>Nottoway County Public Schools</v>
          </cell>
          <cell r="B65" t="str">
            <v>067</v>
          </cell>
          <cell r="C65">
            <v>18218</v>
          </cell>
        </row>
        <row r="66">
          <cell r="A66" t="str">
            <v>Orange County Public Schools</v>
          </cell>
          <cell r="B66" t="str">
            <v>068</v>
          </cell>
          <cell r="C66">
            <v>18979</v>
          </cell>
        </row>
        <row r="67">
          <cell r="A67" t="str">
            <v>Page County Public Schools</v>
          </cell>
          <cell r="B67" t="str">
            <v>069</v>
          </cell>
          <cell r="C67">
            <v>21063</v>
          </cell>
        </row>
        <row r="68">
          <cell r="A68" t="str">
            <v>Patrick County Public Schools</v>
          </cell>
          <cell r="B68" t="str">
            <v>070</v>
          </cell>
          <cell r="C68">
            <v>16611</v>
          </cell>
        </row>
        <row r="69">
          <cell r="A69" t="str">
            <v>Pittsylvania County Public Schools</v>
          </cell>
          <cell r="B69" t="str">
            <v>071</v>
          </cell>
          <cell r="C69">
            <v>52751</v>
          </cell>
        </row>
        <row r="70">
          <cell r="A70" t="str">
            <v>Powhatan County Public Schools</v>
          </cell>
          <cell r="B70" t="str">
            <v>072</v>
          </cell>
          <cell r="C70">
            <v>13446</v>
          </cell>
        </row>
        <row r="71">
          <cell r="A71" t="str">
            <v>Prince Edward County Public Schools</v>
          </cell>
          <cell r="B71" t="str">
            <v>073</v>
          </cell>
          <cell r="C71">
            <v>21122</v>
          </cell>
        </row>
        <row r="72">
          <cell r="A72" t="str">
            <v>Prince George County Public Schools</v>
          </cell>
          <cell r="B72" t="str">
            <v>074</v>
          </cell>
          <cell r="C72">
            <v>242268</v>
          </cell>
        </row>
        <row r="73">
          <cell r="A73" t="str">
            <v>Prince William County Public Schools</v>
          </cell>
          <cell r="B73" t="str">
            <v>075</v>
          </cell>
          <cell r="C73">
            <v>196730</v>
          </cell>
        </row>
        <row r="74">
          <cell r="A74" t="str">
            <v>Pulaski County Public Schools</v>
          </cell>
          <cell r="B74" t="str">
            <v>077</v>
          </cell>
          <cell r="C74">
            <v>33374</v>
          </cell>
        </row>
        <row r="75">
          <cell r="A75" t="str">
            <v>Rappahannock County Public Schools</v>
          </cell>
          <cell r="B75" t="str">
            <v>078</v>
          </cell>
          <cell r="C75">
            <v>5138</v>
          </cell>
        </row>
        <row r="76">
          <cell r="A76" t="str">
            <v>Richmond County Public Schools</v>
          </cell>
          <cell r="B76" t="str">
            <v>079</v>
          </cell>
          <cell r="C76">
            <v>8129</v>
          </cell>
        </row>
        <row r="77">
          <cell r="A77" t="str">
            <v>Roanoke  County Public Schools</v>
          </cell>
          <cell r="B77" t="str">
            <v>080</v>
          </cell>
          <cell r="C77">
            <v>51084</v>
          </cell>
        </row>
        <row r="78">
          <cell r="A78" t="str">
            <v>Rockbridge County Public Schools</v>
          </cell>
          <cell r="B78" t="str">
            <v>081</v>
          </cell>
          <cell r="C78">
            <v>16141</v>
          </cell>
        </row>
        <row r="79">
          <cell r="A79" t="str">
            <v>Rockingham County Public Schools</v>
          </cell>
          <cell r="B79" t="str">
            <v>082</v>
          </cell>
          <cell r="C79">
            <v>47793</v>
          </cell>
        </row>
        <row r="80">
          <cell r="A80" t="str">
            <v>Russell County Public Schools</v>
          </cell>
          <cell r="B80" t="str">
            <v>083</v>
          </cell>
          <cell r="C80">
            <v>38558</v>
          </cell>
        </row>
        <row r="81">
          <cell r="A81" t="str">
            <v>Scott County Public Schools</v>
          </cell>
          <cell r="B81" t="str">
            <v>084</v>
          </cell>
          <cell r="C81">
            <v>25851</v>
          </cell>
        </row>
        <row r="82">
          <cell r="A82" t="str">
            <v>Shenandoah County Public Schools</v>
          </cell>
          <cell r="B82" t="str">
            <v>085</v>
          </cell>
          <cell r="C82">
            <v>29778</v>
          </cell>
        </row>
        <row r="83">
          <cell r="A83" t="str">
            <v>Smyth County Public Schools</v>
          </cell>
          <cell r="B83" t="str">
            <v>086</v>
          </cell>
          <cell r="C83">
            <v>36172</v>
          </cell>
        </row>
        <row r="84">
          <cell r="A84" t="str">
            <v>Southampton County Public Schools</v>
          </cell>
          <cell r="B84" t="str">
            <v>087</v>
          </cell>
          <cell r="C84">
            <v>18229</v>
          </cell>
        </row>
        <row r="85">
          <cell r="A85" t="str">
            <v>Spotsylvania County Public Schools</v>
          </cell>
          <cell r="B85" t="str">
            <v>088</v>
          </cell>
          <cell r="C85">
            <v>69801</v>
          </cell>
        </row>
        <row r="86">
          <cell r="A86" t="str">
            <v>Stafford County Public Schools</v>
          </cell>
          <cell r="B86" t="str">
            <v>089</v>
          </cell>
          <cell r="C86">
            <v>72619</v>
          </cell>
        </row>
        <row r="87">
          <cell r="A87" t="str">
            <v>Surry County Public Schools</v>
          </cell>
          <cell r="B87" t="str">
            <v>090</v>
          </cell>
          <cell r="C87">
            <v>7504</v>
          </cell>
        </row>
        <row r="88">
          <cell r="A88" t="str">
            <v>Sussex County Public Schools</v>
          </cell>
          <cell r="B88" t="str">
            <v>091</v>
          </cell>
          <cell r="C88">
            <v>12362</v>
          </cell>
        </row>
        <row r="89">
          <cell r="A89" t="str">
            <v>Tazewell County Public Schools</v>
          </cell>
          <cell r="B89" t="str">
            <v>092</v>
          </cell>
          <cell r="C89">
            <v>60941</v>
          </cell>
        </row>
        <row r="90">
          <cell r="A90" t="str">
            <v>Warren County Public Schools</v>
          </cell>
          <cell r="B90" t="str">
            <v>093</v>
          </cell>
          <cell r="C90">
            <v>25597</v>
          </cell>
        </row>
        <row r="91">
          <cell r="A91" t="str">
            <v>Washington County Public Schools</v>
          </cell>
          <cell r="B91" t="str">
            <v>094</v>
          </cell>
          <cell r="C91">
            <v>44834</v>
          </cell>
        </row>
        <row r="92">
          <cell r="A92" t="str">
            <v>Westmoreland County Public Schools</v>
          </cell>
          <cell r="B92" t="str">
            <v>095</v>
          </cell>
          <cell r="C92">
            <v>14506</v>
          </cell>
        </row>
        <row r="93">
          <cell r="A93" t="str">
            <v>Wise County Public Schools</v>
          </cell>
          <cell r="B93" t="str">
            <v>096</v>
          </cell>
          <cell r="C93">
            <v>61108</v>
          </cell>
        </row>
        <row r="94">
          <cell r="A94" t="str">
            <v>Wythe County Public Schools</v>
          </cell>
          <cell r="B94" t="str">
            <v>097</v>
          </cell>
          <cell r="C94">
            <v>30649</v>
          </cell>
        </row>
        <row r="95">
          <cell r="A95" t="str">
            <v>York County Public Schools</v>
          </cell>
          <cell r="B95" t="str">
            <v>098</v>
          </cell>
          <cell r="C95">
            <v>46236</v>
          </cell>
        </row>
        <row r="96">
          <cell r="A96" t="str">
            <v>Alexandria City Public Schools</v>
          </cell>
          <cell r="B96" t="str">
            <v>101</v>
          </cell>
          <cell r="C96">
            <v>69247</v>
          </cell>
        </row>
        <row r="97">
          <cell r="A97" t="str">
            <v>Bristol City Public Schools</v>
          </cell>
          <cell r="B97" t="str">
            <v>102</v>
          </cell>
          <cell r="C97">
            <v>21473</v>
          </cell>
        </row>
        <row r="98">
          <cell r="A98" t="str">
            <v>Buena Vista City Public Schools</v>
          </cell>
          <cell r="B98" t="str">
            <v>103</v>
          </cell>
          <cell r="C98">
            <v>6888</v>
          </cell>
        </row>
        <row r="99">
          <cell r="A99" t="str">
            <v>Charlottesville City Public Schools</v>
          </cell>
          <cell r="B99" t="str">
            <v>104</v>
          </cell>
          <cell r="C99">
            <v>38826</v>
          </cell>
        </row>
        <row r="100">
          <cell r="A100" t="str">
            <v>Colonial Heights City Public Schools</v>
          </cell>
          <cell r="B100" t="str">
            <v>106</v>
          </cell>
          <cell r="C100">
            <v>12438</v>
          </cell>
        </row>
        <row r="101">
          <cell r="A101" t="str">
            <v>Covington City Public Schools</v>
          </cell>
          <cell r="B101" t="str">
            <v>107</v>
          </cell>
          <cell r="C101">
            <v>7236</v>
          </cell>
        </row>
        <row r="102">
          <cell r="A102" t="str">
            <v>Danville City Public Schools</v>
          </cell>
          <cell r="B102" t="str">
            <v>108</v>
          </cell>
          <cell r="C102">
            <v>72571</v>
          </cell>
        </row>
        <row r="103">
          <cell r="A103" t="str">
            <v>Falls Church City Public Schools</v>
          </cell>
          <cell r="B103" t="str">
            <v>109</v>
          </cell>
          <cell r="C103">
            <v>7301</v>
          </cell>
        </row>
        <row r="104">
          <cell r="A104" t="str">
            <v>Fredericksburg City Public Schools</v>
          </cell>
          <cell r="B104" t="str">
            <v>110</v>
          </cell>
          <cell r="C104">
            <v>17330</v>
          </cell>
        </row>
        <row r="105">
          <cell r="A105" t="str">
            <v>Galax City Public Schools</v>
          </cell>
          <cell r="B105" t="str">
            <v>111</v>
          </cell>
          <cell r="C105">
            <v>9206</v>
          </cell>
        </row>
        <row r="106">
          <cell r="A106" t="str">
            <v>Hampton City Public Schools</v>
          </cell>
          <cell r="B106" t="str">
            <v>112</v>
          </cell>
          <cell r="C106">
            <v>149143</v>
          </cell>
        </row>
        <row r="107">
          <cell r="A107" t="str">
            <v>Harrisonburg City Public Schools</v>
          </cell>
          <cell r="B107" t="str">
            <v>113</v>
          </cell>
          <cell r="C107">
            <v>25488</v>
          </cell>
        </row>
        <row r="108">
          <cell r="A108" t="str">
            <v>Hopewell City Public Schools</v>
          </cell>
          <cell r="B108" t="str">
            <v>114</v>
          </cell>
          <cell r="C108">
            <v>30889</v>
          </cell>
        </row>
        <row r="109">
          <cell r="A109" t="str">
            <v>Lynchburg City Public Schools</v>
          </cell>
          <cell r="B109" t="str">
            <v>115</v>
          </cell>
          <cell r="C109">
            <v>78002</v>
          </cell>
        </row>
        <row r="110">
          <cell r="A110" t="str">
            <v>Martinsville City Public Schools</v>
          </cell>
          <cell r="B110" t="str">
            <v>116</v>
          </cell>
          <cell r="C110">
            <v>18810</v>
          </cell>
        </row>
        <row r="111">
          <cell r="A111" t="str">
            <v>Newport News City Public Schools</v>
          </cell>
          <cell r="B111" t="str">
            <v>117</v>
          </cell>
          <cell r="C111">
            <v>230453</v>
          </cell>
        </row>
        <row r="112">
          <cell r="A112" t="str">
            <v>Norfolk City Public Schools</v>
          </cell>
          <cell r="B112" t="str">
            <v>118</v>
          </cell>
          <cell r="C112">
            <v>339860</v>
          </cell>
        </row>
        <row r="113">
          <cell r="A113" t="str">
            <v>Norton City Public Schools</v>
          </cell>
          <cell r="B113" t="str">
            <v>119</v>
          </cell>
          <cell r="C113">
            <v>6864</v>
          </cell>
        </row>
        <row r="114">
          <cell r="A114" t="str">
            <v>Petersburg City Public Schools</v>
          </cell>
          <cell r="B114" t="str">
            <v>120</v>
          </cell>
          <cell r="C114">
            <v>52679</v>
          </cell>
        </row>
        <row r="115">
          <cell r="A115" t="str">
            <v>Portsmouth City Public Schools</v>
          </cell>
          <cell r="B115" t="str">
            <v>121</v>
          </cell>
          <cell r="C115">
            <v>152072</v>
          </cell>
        </row>
        <row r="116">
          <cell r="A116" t="str">
            <v>Radford City Public Schools</v>
          </cell>
          <cell r="B116" t="str">
            <v>122</v>
          </cell>
          <cell r="C116">
            <v>8930</v>
          </cell>
        </row>
        <row r="117">
          <cell r="A117" t="str">
            <v>Richmond City Public Schools</v>
          </cell>
          <cell r="B117" t="str">
            <v>123</v>
          </cell>
          <cell r="C117">
            <v>281765</v>
          </cell>
        </row>
        <row r="118">
          <cell r="A118" t="str">
            <v>Roanoke City Public Schools</v>
          </cell>
          <cell r="B118" t="str">
            <v>124</v>
          </cell>
          <cell r="C118">
            <v>122107</v>
          </cell>
        </row>
        <row r="119">
          <cell r="A119" t="str">
            <v>Staunton City Public Schools</v>
          </cell>
          <cell r="B119" t="str">
            <v>126</v>
          </cell>
          <cell r="C119">
            <v>19574</v>
          </cell>
        </row>
        <row r="120">
          <cell r="A120" t="str">
            <v>Suffolk City Public Schools</v>
          </cell>
          <cell r="B120" t="str">
            <v>127</v>
          </cell>
          <cell r="C120">
            <v>79656</v>
          </cell>
        </row>
        <row r="121">
          <cell r="A121" t="str">
            <v>Virginia Beach City Public Schools</v>
          </cell>
          <cell r="B121" t="str">
            <v>128</v>
          </cell>
          <cell r="C121">
            <v>384961</v>
          </cell>
        </row>
        <row r="122">
          <cell r="A122" t="str">
            <v>Waynesboro City Public Schools</v>
          </cell>
          <cell r="B122" t="str">
            <v>130</v>
          </cell>
          <cell r="C122">
            <v>19429</v>
          </cell>
        </row>
        <row r="123">
          <cell r="A123" t="str">
            <v>Williamsburg City Public Schools</v>
          </cell>
          <cell r="B123" t="str">
            <v>131</v>
          </cell>
          <cell r="C123">
            <v>37910</v>
          </cell>
        </row>
        <row r="124">
          <cell r="A124" t="str">
            <v>Winchester City Public Schools</v>
          </cell>
          <cell r="B124" t="str">
            <v>132</v>
          </cell>
          <cell r="C124">
            <v>21654</v>
          </cell>
        </row>
        <row r="125">
          <cell r="A125" t="str">
            <v>Fairfax City Public Schools</v>
          </cell>
          <cell r="B125" t="str">
            <v>134</v>
          </cell>
          <cell r="C125">
            <v>10264</v>
          </cell>
        </row>
        <row r="126">
          <cell r="A126" t="str">
            <v>Franklin City Public Schools</v>
          </cell>
          <cell r="B126" t="str">
            <v>135</v>
          </cell>
          <cell r="C126">
            <v>13179</v>
          </cell>
        </row>
        <row r="127">
          <cell r="A127" t="str">
            <v>Chesapeake City Public Schools</v>
          </cell>
          <cell r="B127" t="str">
            <v>136</v>
          </cell>
          <cell r="C127">
            <v>190847</v>
          </cell>
        </row>
        <row r="128">
          <cell r="A128" t="str">
            <v>Lexington City Public Schools</v>
          </cell>
          <cell r="B128" t="str">
            <v>137</v>
          </cell>
          <cell r="C128">
            <v>3719</v>
          </cell>
        </row>
        <row r="129">
          <cell r="A129" t="str">
            <v>Salem City Public Schools</v>
          </cell>
          <cell r="B129" t="str">
            <v>139</v>
          </cell>
          <cell r="C129">
            <v>18844</v>
          </cell>
        </row>
        <row r="130">
          <cell r="A130" t="str">
            <v>Poquoson City Public Schools</v>
          </cell>
          <cell r="B130" t="str">
            <v>142</v>
          </cell>
          <cell r="C130">
            <v>8712</v>
          </cell>
        </row>
        <row r="131">
          <cell r="A131" t="str">
            <v>Manassas City Public Schools</v>
          </cell>
          <cell r="B131" t="str">
            <v>143</v>
          </cell>
          <cell r="C131">
            <v>26521</v>
          </cell>
        </row>
        <row r="132">
          <cell r="A132" t="str">
            <v>Manassas Park City Public Schools</v>
          </cell>
          <cell r="B132" t="str">
            <v>144</v>
          </cell>
          <cell r="C132">
            <v>7878</v>
          </cell>
        </row>
        <row r="133">
          <cell r="A133" t="str">
            <v>Colonial Beach Town Public Schools</v>
          </cell>
          <cell r="B133" t="str">
            <v>202</v>
          </cell>
          <cell r="C133">
            <v>3794</v>
          </cell>
        </row>
        <row r="134">
          <cell r="A134" t="str">
            <v>West Point Town Public Schools</v>
          </cell>
          <cell r="B134" t="str">
            <v>207</v>
          </cell>
          <cell r="C134">
            <v>3095</v>
          </cell>
        </row>
        <row r="135">
          <cell r="A135" t="str">
            <v>VSDB Staunton</v>
          </cell>
          <cell r="B135" t="str">
            <v>218</v>
          </cell>
          <cell r="C135">
            <v>2806</v>
          </cell>
        </row>
        <row r="136">
          <cell r="A136" t="str">
            <v>VSDB Hampton</v>
          </cell>
          <cell r="B136" t="str">
            <v>219</v>
          </cell>
          <cell r="C136">
            <v>1708</v>
          </cell>
        </row>
        <row r="137">
          <cell r="A137" t="str">
            <v>Va Dept of Correctional Education</v>
          </cell>
          <cell r="B137" t="str">
            <v>900</v>
          </cell>
          <cell r="C137">
            <v>36639</v>
          </cell>
        </row>
      </sheetData>
      <sheetData sheetId="3"/>
      <sheetData sheetId="4">
        <row r="1">
          <cell r="W1" t="str">
            <v>Yes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II Budget"/>
      <sheetName val="Prefills"/>
      <sheetName val="Transferability"/>
      <sheetName val="Title III Program"/>
      <sheetName val="IY"/>
      <sheetName val="Private Schools"/>
      <sheetName val="Sheet1"/>
      <sheetName val="Sheet2"/>
      <sheetName val="GEPA"/>
    </sheetNames>
    <sheetDataSet>
      <sheetData sheetId="0"/>
      <sheetData sheetId="1"/>
      <sheetData sheetId="2"/>
      <sheetData sheetId="3"/>
      <sheetData sheetId="4"/>
      <sheetData sheetId="5"/>
      <sheetData sheetId="6"/>
      <sheetData sheetId="7">
        <row r="1">
          <cell r="A1" t="str">
            <v>EL Subgrant</v>
          </cell>
        </row>
        <row r="2">
          <cell r="A2" t="str">
            <v>IY Subgrant</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doe.virginia.gov/federal_programs/esea/forms/lea_funds_transfer_request.doc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6"/>
  </sheetPr>
  <dimension ref="A1:Z4630"/>
  <sheetViews>
    <sheetView tabSelected="1" topLeftCell="A7" zoomScaleNormal="100" zoomScalePageLayoutView="80" workbookViewId="0">
      <selection activeCell="J15" sqref="J15:P15"/>
    </sheetView>
  </sheetViews>
  <sheetFormatPr defaultColWidth="0" defaultRowHeight="0" customHeight="1" zeroHeight="1" x14ac:dyDescent="0.2"/>
  <cols>
    <col min="1" max="1" width="9.5703125" style="14" customWidth="1"/>
    <col min="2" max="2" width="4.7109375" style="14" customWidth="1"/>
    <col min="3" max="3" width="7" style="14" customWidth="1"/>
    <col min="4" max="4" width="6.28515625" style="14" customWidth="1"/>
    <col min="5" max="5" width="6.42578125" style="14" customWidth="1"/>
    <col min="6" max="6" width="8.85546875" style="14" customWidth="1"/>
    <col min="7" max="7" width="4.28515625" style="14" customWidth="1"/>
    <col min="8" max="9" width="6.42578125" style="14" customWidth="1"/>
    <col min="10" max="11" width="6.7109375" style="14" customWidth="1"/>
    <col min="12" max="12" width="6.140625" style="14" customWidth="1"/>
    <col min="13" max="13" width="8.140625" style="14" customWidth="1"/>
    <col min="14" max="15" width="5" style="14" customWidth="1"/>
    <col min="16" max="16" width="5.7109375" style="14" customWidth="1"/>
    <col min="17" max="17" width="5.140625" style="14" customWidth="1"/>
    <col min="18" max="20" width="5" style="14" customWidth="1"/>
    <col min="21" max="21" width="0.140625" style="14" customWidth="1"/>
    <col min="22" max="25" width="4.7109375" style="14" hidden="1" customWidth="1"/>
    <col min="26" max="26" width="4.7109375" style="15" hidden="1" customWidth="1"/>
    <col min="27" max="16384" width="4.7109375" style="14" hidden="1"/>
  </cols>
  <sheetData>
    <row r="1" spans="1:21" ht="27" customHeight="1" x14ac:dyDescent="0.2">
      <c r="A1" s="107"/>
      <c r="B1" s="107"/>
      <c r="C1" s="107"/>
      <c r="D1" s="107"/>
      <c r="E1" s="107"/>
      <c r="F1" s="107"/>
      <c r="G1" s="107"/>
      <c r="H1" s="107"/>
      <c r="I1" s="107"/>
      <c r="J1" s="107"/>
      <c r="K1" s="107"/>
      <c r="L1" s="107"/>
      <c r="M1" s="436" t="s">
        <v>0</v>
      </c>
      <c r="N1" s="436"/>
      <c r="O1" s="436"/>
      <c r="P1" s="436"/>
      <c r="Q1" s="1"/>
      <c r="R1" s="1"/>
      <c r="S1" s="1"/>
      <c r="T1" s="1"/>
      <c r="U1" s="4"/>
    </row>
    <row r="2" spans="1:21" ht="12.75" x14ac:dyDescent="0.2">
      <c r="A2" s="107"/>
      <c r="B2" s="137"/>
      <c r="C2" s="137"/>
      <c r="D2" s="136" t="s">
        <v>1</v>
      </c>
      <c r="E2" s="137"/>
      <c r="F2" s="137"/>
      <c r="G2" s="137"/>
      <c r="H2" s="137"/>
      <c r="I2" s="137"/>
      <c r="J2" s="137"/>
      <c r="K2" s="137"/>
      <c r="L2" s="107"/>
      <c r="M2" s="18" t="s">
        <v>687</v>
      </c>
      <c r="N2" s="437" t="s">
        <v>2</v>
      </c>
      <c r="O2" s="437"/>
      <c r="P2" s="141"/>
      <c r="Q2" s="1"/>
      <c r="R2" s="1"/>
      <c r="S2" s="1"/>
      <c r="T2" s="1"/>
      <c r="U2" s="4"/>
    </row>
    <row r="3" spans="1:21" ht="12.75" customHeight="1" x14ac:dyDescent="0.2">
      <c r="A3" s="107"/>
      <c r="B3" s="137"/>
      <c r="C3" s="137"/>
      <c r="D3" s="136" t="s">
        <v>3</v>
      </c>
      <c r="E3" s="137"/>
      <c r="F3" s="137"/>
      <c r="G3" s="137"/>
      <c r="H3" s="137"/>
      <c r="I3" s="137"/>
      <c r="J3" s="137"/>
      <c r="K3" s="137"/>
      <c r="L3" s="107"/>
      <c r="M3" s="141"/>
      <c r="N3" s="141"/>
      <c r="O3" s="141"/>
      <c r="P3" s="141"/>
      <c r="Q3" s="1"/>
      <c r="R3" s="1"/>
      <c r="S3" s="1"/>
      <c r="T3" s="1"/>
      <c r="U3" s="4"/>
    </row>
    <row r="4" spans="1:21" ht="12" customHeight="1" x14ac:dyDescent="0.2">
      <c r="A4" s="107"/>
      <c r="B4" s="137"/>
      <c r="C4" s="137"/>
      <c r="D4" s="136" t="s">
        <v>4</v>
      </c>
      <c r="E4" s="137"/>
      <c r="F4" s="137"/>
      <c r="G4" s="137"/>
      <c r="H4" s="137"/>
      <c r="I4" s="137"/>
      <c r="J4" s="137"/>
      <c r="K4" s="137"/>
      <c r="L4" s="107"/>
      <c r="M4" s="18"/>
      <c r="N4" s="437" t="s">
        <v>5</v>
      </c>
      <c r="O4" s="437"/>
      <c r="P4" s="141"/>
      <c r="Q4" s="1"/>
      <c r="R4" s="1"/>
      <c r="S4" s="1"/>
      <c r="T4" s="1"/>
      <c r="U4" s="4"/>
    </row>
    <row r="5" spans="1:21" ht="12" customHeight="1" x14ac:dyDescent="0.2">
      <c r="A5" s="107"/>
      <c r="B5" s="207"/>
      <c r="C5" s="207"/>
      <c r="D5" s="136" t="s">
        <v>6</v>
      </c>
      <c r="E5" s="137"/>
      <c r="F5" s="137"/>
      <c r="G5" s="137"/>
      <c r="H5" s="137"/>
      <c r="I5" s="137"/>
      <c r="J5" s="137"/>
      <c r="K5" s="137"/>
      <c r="L5" s="107"/>
      <c r="M5" s="141"/>
      <c r="N5" s="141" t="s">
        <v>7</v>
      </c>
      <c r="O5" s="141"/>
      <c r="P5" s="13"/>
      <c r="Q5" s="1"/>
      <c r="R5" s="1"/>
      <c r="S5" s="1"/>
      <c r="T5" s="1"/>
      <c r="U5" s="4"/>
    </row>
    <row r="6" spans="1:21" ht="12" customHeight="1" x14ac:dyDescent="0.2">
      <c r="A6" s="107"/>
      <c r="B6" s="107"/>
      <c r="C6" s="107"/>
      <c r="D6" s="107"/>
      <c r="E6" s="107"/>
      <c r="F6" s="134"/>
      <c r="G6" s="107"/>
      <c r="H6" s="107"/>
      <c r="I6" s="107"/>
      <c r="J6" s="107"/>
      <c r="K6" s="107"/>
      <c r="L6" s="107"/>
      <c r="M6" s="141"/>
      <c r="N6" s="141" t="s">
        <v>8</v>
      </c>
      <c r="O6" s="438"/>
      <c r="P6" s="438"/>
      <c r="Q6" s="1"/>
      <c r="R6" s="1"/>
      <c r="S6" s="1"/>
      <c r="T6" s="1"/>
      <c r="U6" s="4"/>
    </row>
    <row r="7" spans="1:21" ht="11.45" customHeight="1" x14ac:dyDescent="0.2">
      <c r="A7" s="107"/>
      <c r="B7" s="208"/>
      <c r="C7" s="107"/>
      <c r="D7" s="107"/>
      <c r="E7" s="107"/>
      <c r="F7" s="209" t="s">
        <v>9</v>
      </c>
      <c r="G7" s="107"/>
      <c r="H7" s="107"/>
      <c r="I7" s="107"/>
      <c r="J7" s="107"/>
      <c r="K7" s="107"/>
      <c r="L7" s="107"/>
      <c r="M7" s="141"/>
      <c r="N7" s="299" t="s">
        <v>10</v>
      </c>
      <c r="O7" s="141"/>
      <c r="P7" s="141"/>
      <c r="Q7" s="1"/>
      <c r="R7" s="1"/>
      <c r="S7" s="1"/>
      <c r="T7" s="1"/>
      <c r="U7" s="4"/>
    </row>
    <row r="8" spans="1:21" ht="12" customHeight="1" x14ac:dyDescent="0.2">
      <c r="A8" s="107"/>
      <c r="B8" s="107"/>
      <c r="C8" s="107"/>
      <c r="D8" s="331" t="s">
        <v>11</v>
      </c>
      <c r="E8" s="331"/>
      <c r="F8" s="331"/>
      <c r="G8" s="331"/>
      <c r="H8" s="331"/>
      <c r="I8" s="331"/>
      <c r="J8" s="331"/>
      <c r="K8" s="331"/>
      <c r="L8" s="331"/>
      <c r="M8" s="18"/>
      <c r="N8" s="437" t="s">
        <v>12</v>
      </c>
      <c r="O8" s="437"/>
      <c r="P8" s="141"/>
      <c r="Q8" s="1"/>
      <c r="R8" s="1"/>
      <c r="S8" s="1"/>
      <c r="T8" s="1"/>
      <c r="U8" s="4"/>
    </row>
    <row r="9" spans="1:21" ht="12.75" x14ac:dyDescent="0.2">
      <c r="A9" s="107"/>
      <c r="B9" s="107"/>
      <c r="C9" s="208"/>
      <c r="D9" s="210"/>
      <c r="E9" s="456" t="s">
        <v>13</v>
      </c>
      <c r="F9" s="457"/>
      <c r="G9" s="457"/>
      <c r="H9" s="457"/>
      <c r="I9" s="457"/>
      <c r="J9" s="457"/>
      <c r="K9" s="137"/>
      <c r="L9" s="107"/>
      <c r="M9" s="141"/>
      <c r="N9" s="141" t="s">
        <v>14</v>
      </c>
      <c r="O9" s="141"/>
      <c r="P9" s="13"/>
      <c r="Q9" s="1"/>
      <c r="R9" s="1"/>
      <c r="S9" s="1"/>
      <c r="T9" s="1"/>
      <c r="U9" s="4"/>
    </row>
    <row r="10" spans="1:21" ht="12.75" x14ac:dyDescent="0.2">
      <c r="A10" s="107"/>
      <c r="B10" s="107"/>
      <c r="C10" s="107"/>
      <c r="D10" s="351" t="s">
        <v>15</v>
      </c>
      <c r="E10" s="351"/>
      <c r="F10" s="351"/>
      <c r="G10" s="351"/>
      <c r="H10" s="351"/>
      <c r="I10" s="351"/>
      <c r="J10" s="351"/>
      <c r="K10" s="351"/>
      <c r="L10" s="107"/>
      <c r="M10" s="141"/>
      <c r="N10" s="141" t="s">
        <v>16</v>
      </c>
      <c r="O10" s="458"/>
      <c r="P10" s="458"/>
      <c r="Q10" s="1"/>
      <c r="R10" s="1"/>
      <c r="S10" s="1"/>
      <c r="T10" s="1"/>
      <c r="U10" s="4"/>
    </row>
    <row r="11" spans="1:21" ht="12.75" x14ac:dyDescent="0.2">
      <c r="A11" s="107"/>
      <c r="B11" s="107"/>
      <c r="C11" s="107"/>
      <c r="D11" s="459" t="s">
        <v>17</v>
      </c>
      <c r="E11" s="459"/>
      <c r="F11" s="459"/>
      <c r="G11" s="459"/>
      <c r="H11" s="459"/>
      <c r="I11" s="459"/>
      <c r="J11" s="459"/>
      <c r="K11" s="459"/>
      <c r="L11" s="459"/>
      <c r="M11" s="459"/>
      <c r="N11" s="299" t="s">
        <v>10</v>
      </c>
      <c r="O11" s="141"/>
      <c r="P11" s="141"/>
      <c r="Q11" s="1"/>
      <c r="R11" s="1"/>
      <c r="S11" s="1"/>
      <c r="T11" s="1"/>
      <c r="U11" s="4"/>
    </row>
    <row r="12" spans="1:21" ht="16.5" customHeight="1" x14ac:dyDescent="0.2">
      <c r="A12" s="107"/>
      <c r="B12" s="107"/>
      <c r="C12" s="107"/>
      <c r="D12" s="460" t="s">
        <v>18</v>
      </c>
      <c r="E12" s="460"/>
      <c r="F12" s="460"/>
      <c r="G12" s="460"/>
      <c r="H12" s="460"/>
      <c r="I12" s="460"/>
      <c r="J12" s="460"/>
      <c r="K12" s="460"/>
      <c r="L12" s="460"/>
      <c r="M12" s="460"/>
      <c r="N12" s="107"/>
      <c r="O12" s="107"/>
      <c r="P12" s="107"/>
      <c r="Q12" s="1"/>
      <c r="R12" s="1"/>
      <c r="S12" s="1"/>
      <c r="T12" s="1"/>
      <c r="U12" s="4"/>
    </row>
    <row r="13" spans="1:21" ht="12.75" x14ac:dyDescent="0.2">
      <c r="A13" s="203" t="s">
        <v>19</v>
      </c>
      <c r="B13" s="204"/>
      <c r="C13" s="204"/>
      <c r="D13" s="202"/>
      <c r="E13" s="202"/>
      <c r="F13" s="202"/>
      <c r="G13" s="202"/>
      <c r="H13" s="202"/>
      <c r="I13" s="202"/>
      <c r="J13" s="202"/>
      <c r="K13" s="202"/>
      <c r="L13" s="202"/>
      <c r="M13" s="202"/>
      <c r="N13" s="204"/>
      <c r="O13" s="204"/>
      <c r="P13" s="205"/>
      <c r="Q13" s="1"/>
      <c r="R13" s="1"/>
      <c r="S13" s="1"/>
      <c r="T13" s="1"/>
      <c r="U13" s="4"/>
    </row>
    <row r="14" spans="1:21" ht="12.75" x14ac:dyDescent="0.2">
      <c r="A14" s="196" t="s">
        <v>20</v>
      </c>
      <c r="B14" s="150"/>
      <c r="C14" s="150"/>
      <c r="D14" s="150"/>
      <c r="E14" s="150"/>
      <c r="F14" s="150"/>
      <c r="G14" s="150"/>
      <c r="H14" s="197" t="s">
        <v>21</v>
      </c>
      <c r="I14" s="150"/>
      <c r="J14" s="196" t="s">
        <v>22</v>
      </c>
      <c r="K14" s="150"/>
      <c r="L14" s="150"/>
      <c r="M14" s="150"/>
      <c r="N14" s="150"/>
      <c r="O14" s="150"/>
      <c r="P14" s="206"/>
      <c r="Q14" s="1"/>
      <c r="R14" s="1"/>
      <c r="S14" s="1"/>
      <c r="T14" s="1"/>
      <c r="U14" s="4"/>
    </row>
    <row r="15" spans="1:21" ht="12.75" x14ac:dyDescent="0.2">
      <c r="A15" s="461" t="s">
        <v>480</v>
      </c>
      <c r="B15" s="462"/>
      <c r="C15" s="462"/>
      <c r="D15" s="462"/>
      <c r="E15" s="462"/>
      <c r="F15" s="462"/>
      <c r="G15" s="463"/>
      <c r="H15" s="147" t="s">
        <v>23</v>
      </c>
      <c r="I15" s="198">
        <f>IF(ISBLANK(A15)," ",VLOOKUP(A15,Prefills!A2:B148,2))</f>
        <v>2</v>
      </c>
      <c r="J15" s="464" t="s">
        <v>693</v>
      </c>
      <c r="K15" s="465"/>
      <c r="L15" s="465"/>
      <c r="M15" s="465"/>
      <c r="N15" s="465"/>
      <c r="O15" s="465"/>
      <c r="P15" s="466"/>
      <c r="Q15" s="1"/>
      <c r="R15" s="1"/>
      <c r="S15" s="1"/>
      <c r="T15" s="1"/>
      <c r="U15" s="4"/>
    </row>
    <row r="16" spans="1:21" ht="12.75" x14ac:dyDescent="0.2">
      <c r="A16" s="195" t="s">
        <v>24</v>
      </c>
      <c r="B16" s="134"/>
      <c r="C16" s="134"/>
      <c r="D16" s="134"/>
      <c r="E16" s="134"/>
      <c r="F16" s="134"/>
      <c r="G16" s="134"/>
      <c r="H16" s="199" t="s">
        <v>25</v>
      </c>
      <c r="I16" s="200"/>
      <c r="J16" s="440" t="s">
        <v>689</v>
      </c>
      <c r="K16" s="441"/>
      <c r="L16" s="442"/>
      <c r="M16" s="201" t="s">
        <v>26</v>
      </c>
      <c r="N16" s="440"/>
      <c r="O16" s="441"/>
      <c r="P16" s="442"/>
      <c r="Q16" s="1"/>
      <c r="R16" s="1"/>
      <c r="S16" s="1"/>
      <c r="T16" s="1"/>
      <c r="U16" s="4"/>
    </row>
    <row r="17" spans="1:21" ht="21" customHeight="1" x14ac:dyDescent="0.2">
      <c r="A17" s="443" t="s">
        <v>688</v>
      </c>
      <c r="B17" s="444"/>
      <c r="C17" s="444"/>
      <c r="D17" s="444"/>
      <c r="E17" s="444"/>
      <c r="F17" s="444"/>
      <c r="G17" s="445"/>
      <c r="H17" s="448" t="s">
        <v>27</v>
      </c>
      <c r="I17" s="449"/>
      <c r="J17" s="449"/>
      <c r="K17" s="449"/>
      <c r="L17" s="449"/>
      <c r="M17" s="449"/>
      <c r="N17" s="449"/>
      <c r="O17" s="449"/>
      <c r="P17" s="450"/>
      <c r="Q17" s="1"/>
      <c r="R17" s="1"/>
      <c r="S17" s="1"/>
      <c r="T17" s="1"/>
      <c r="U17" s="4"/>
    </row>
    <row r="18" spans="1:21" ht="29.25" customHeight="1" x14ac:dyDescent="0.2">
      <c r="A18" s="446"/>
      <c r="B18" s="420"/>
      <c r="C18" s="420"/>
      <c r="D18" s="420"/>
      <c r="E18" s="420"/>
      <c r="F18" s="420"/>
      <c r="G18" s="447"/>
      <c r="H18" s="451" t="s">
        <v>690</v>
      </c>
      <c r="I18" s="452"/>
      <c r="J18" s="452"/>
      <c r="K18" s="452"/>
      <c r="L18" s="452"/>
      <c r="M18" s="452"/>
      <c r="N18" s="452"/>
      <c r="O18" s="452"/>
      <c r="P18" s="453"/>
      <c r="Q18" s="1"/>
      <c r="R18" s="1"/>
      <c r="S18" s="1"/>
      <c r="T18" s="1"/>
      <c r="U18" s="4"/>
    </row>
    <row r="19" spans="1:21" ht="12" customHeight="1" x14ac:dyDescent="0.2">
      <c r="A19" s="454"/>
      <c r="B19" s="455"/>
      <c r="C19" s="455"/>
      <c r="D19" s="455"/>
      <c r="E19" s="455"/>
      <c r="F19" s="455"/>
      <c r="G19" s="455"/>
      <c r="H19" s="455"/>
      <c r="I19" s="455"/>
      <c r="J19" s="455"/>
      <c r="K19" s="455"/>
      <c r="L19" s="455"/>
      <c r="M19" s="455"/>
      <c r="N19" s="455"/>
      <c r="O19" s="455"/>
      <c r="P19" s="455"/>
      <c r="Q19" s="1"/>
      <c r="R19" s="1"/>
      <c r="S19" s="1"/>
      <c r="T19" s="1"/>
      <c r="U19" s="4"/>
    </row>
    <row r="20" spans="1:21" ht="12.75" x14ac:dyDescent="0.2">
      <c r="A20" s="194" t="s">
        <v>28</v>
      </c>
      <c r="B20" s="194"/>
      <c r="C20" s="194"/>
      <c r="D20" s="137"/>
      <c r="E20" s="137"/>
      <c r="F20" s="137"/>
      <c r="G20" s="137"/>
      <c r="H20" s="137"/>
      <c r="I20" s="137"/>
      <c r="J20" s="137"/>
      <c r="K20" s="137"/>
      <c r="L20" s="137"/>
      <c r="M20" s="137"/>
      <c r="N20" s="137"/>
      <c r="O20" s="137"/>
      <c r="P20" s="137"/>
      <c r="Q20" s="1"/>
      <c r="R20" s="1"/>
      <c r="S20" s="1"/>
      <c r="T20" s="1"/>
      <c r="U20" s="4"/>
    </row>
    <row r="21" spans="1:21" ht="92.25" customHeight="1" x14ac:dyDescent="0.2">
      <c r="A21" s="418" t="s">
        <v>29</v>
      </c>
      <c r="B21" s="350"/>
      <c r="C21" s="350"/>
      <c r="D21" s="350"/>
      <c r="E21" s="350"/>
      <c r="F21" s="350"/>
      <c r="G21" s="350"/>
      <c r="H21" s="350"/>
      <c r="I21" s="350"/>
      <c r="J21" s="350"/>
      <c r="K21" s="350"/>
      <c r="L21" s="350"/>
      <c r="M21" s="350"/>
      <c r="N21" s="350"/>
      <c r="O21" s="350"/>
      <c r="P21" s="350"/>
      <c r="Q21" s="1"/>
      <c r="R21" s="1"/>
      <c r="S21" s="1"/>
      <c r="T21" s="1"/>
      <c r="U21" s="4"/>
    </row>
    <row r="22" spans="1:21" ht="7.5" customHeight="1" x14ac:dyDescent="0.2">
      <c r="A22" s="417"/>
      <c r="B22" s="417"/>
      <c r="C22" s="417"/>
      <c r="D22" s="417"/>
      <c r="E22" s="417"/>
      <c r="F22" s="417"/>
      <c r="G22" s="417"/>
      <c r="H22" s="417"/>
      <c r="I22" s="417"/>
      <c r="J22" s="417"/>
      <c r="K22" s="417"/>
      <c r="L22" s="417"/>
      <c r="M22" s="417"/>
      <c r="N22" s="417"/>
      <c r="O22" s="417"/>
      <c r="P22" s="417"/>
      <c r="Q22" s="1"/>
      <c r="R22" s="1"/>
      <c r="S22" s="1"/>
      <c r="T22" s="1"/>
      <c r="U22" s="4"/>
    </row>
    <row r="23" spans="1:21" ht="50.25" customHeight="1" x14ac:dyDescent="0.2">
      <c r="A23" s="418" t="s">
        <v>30</v>
      </c>
      <c r="B23" s="350"/>
      <c r="C23" s="350"/>
      <c r="D23" s="350"/>
      <c r="E23" s="350"/>
      <c r="F23" s="350"/>
      <c r="G23" s="350"/>
      <c r="H23" s="350"/>
      <c r="I23" s="350"/>
      <c r="J23" s="350"/>
      <c r="K23" s="350"/>
      <c r="L23" s="350"/>
      <c r="M23" s="350"/>
      <c r="N23" s="350"/>
      <c r="O23" s="350"/>
      <c r="P23" s="350"/>
      <c r="Q23" s="1"/>
      <c r="R23" s="1"/>
      <c r="S23" s="1"/>
      <c r="T23" s="1"/>
      <c r="U23" s="4"/>
    </row>
    <row r="24" spans="1:21" ht="7.5" customHeight="1" x14ac:dyDescent="0.2">
      <c r="A24" s="314"/>
      <c r="B24" s="310"/>
      <c r="C24" s="310"/>
      <c r="D24" s="310"/>
      <c r="E24" s="310"/>
      <c r="F24" s="310"/>
      <c r="G24" s="310"/>
      <c r="H24" s="310"/>
      <c r="I24" s="310"/>
      <c r="J24" s="310"/>
      <c r="K24" s="310"/>
      <c r="L24" s="310"/>
      <c r="M24" s="310"/>
      <c r="N24" s="310"/>
      <c r="O24" s="310"/>
      <c r="P24" s="310"/>
      <c r="Q24" s="1"/>
      <c r="R24" s="1"/>
      <c r="S24" s="1"/>
      <c r="T24" s="1"/>
      <c r="U24" s="4"/>
    </row>
    <row r="25" spans="1:21" ht="27.75" customHeight="1" x14ac:dyDescent="0.2">
      <c r="A25" s="418" t="s">
        <v>31</v>
      </c>
      <c r="B25" s="350"/>
      <c r="C25" s="350"/>
      <c r="D25" s="350"/>
      <c r="E25" s="350"/>
      <c r="F25" s="350"/>
      <c r="G25" s="350"/>
      <c r="H25" s="350"/>
      <c r="I25" s="350"/>
      <c r="J25" s="350"/>
      <c r="K25" s="350"/>
      <c r="L25" s="350"/>
      <c r="M25" s="350"/>
      <c r="N25" s="350"/>
      <c r="O25" s="350"/>
      <c r="P25" s="350"/>
      <c r="Q25" s="1"/>
      <c r="R25" s="1"/>
      <c r="S25" s="1"/>
      <c r="T25" s="1"/>
      <c r="U25" s="4"/>
    </row>
    <row r="26" spans="1:21" ht="18.75" customHeight="1" x14ac:dyDescent="0.2">
      <c r="A26" s="192" t="s">
        <v>32</v>
      </c>
      <c r="B26" s="419">
        <v>43265</v>
      </c>
      <c r="C26" s="419"/>
      <c r="D26" s="419"/>
      <c r="E26" s="193" t="s">
        <v>33</v>
      </c>
      <c r="F26" s="193"/>
      <c r="G26" s="193"/>
      <c r="H26" s="193"/>
      <c r="I26" s="193"/>
      <c r="J26" s="193"/>
      <c r="K26" s="310"/>
      <c r="L26" s="310"/>
      <c r="M26" s="310"/>
      <c r="N26" s="310"/>
      <c r="O26" s="310"/>
      <c r="P26" s="310"/>
      <c r="Q26" s="1"/>
      <c r="R26" s="1"/>
      <c r="S26" s="1"/>
      <c r="T26" s="1"/>
      <c r="U26" s="4"/>
    </row>
    <row r="27" spans="1:21" ht="7.5" customHeight="1" x14ac:dyDescent="0.2">
      <c r="A27" s="192"/>
      <c r="B27" s="192"/>
      <c r="C27" s="192"/>
      <c r="D27" s="192"/>
      <c r="E27" s="192"/>
      <c r="F27" s="192"/>
      <c r="G27" s="193"/>
      <c r="H27" s="193"/>
      <c r="I27" s="193"/>
      <c r="J27" s="193"/>
      <c r="K27" s="310"/>
      <c r="L27" s="310"/>
      <c r="M27" s="310"/>
      <c r="N27" s="310"/>
      <c r="O27" s="310"/>
      <c r="P27" s="310"/>
      <c r="Q27" s="1"/>
      <c r="R27" s="1"/>
      <c r="S27" s="1"/>
      <c r="T27" s="1"/>
      <c r="U27" s="4"/>
    </row>
    <row r="28" spans="1:21" ht="18.75" customHeight="1" x14ac:dyDescent="0.2">
      <c r="A28" s="420"/>
      <c r="B28" s="420"/>
      <c r="C28" s="420"/>
      <c r="D28" s="420"/>
      <c r="E28" s="420"/>
      <c r="F28" s="420"/>
      <c r="G28" s="107"/>
      <c r="H28" s="421"/>
      <c r="I28" s="421"/>
      <c r="J28" s="421"/>
      <c r="K28" s="421"/>
      <c r="L28" s="421"/>
      <c r="M28" s="421"/>
      <c r="N28" s="421"/>
      <c r="O28" s="421"/>
      <c r="P28" s="134"/>
      <c r="Q28" s="1"/>
      <c r="R28" s="1"/>
      <c r="S28" s="1"/>
      <c r="T28" s="1"/>
      <c r="U28" s="4"/>
    </row>
    <row r="29" spans="1:21" ht="12.75" x14ac:dyDescent="0.2">
      <c r="A29" s="171" t="s">
        <v>34</v>
      </c>
      <c r="B29" s="171"/>
      <c r="C29" s="171"/>
      <c r="D29" s="171"/>
      <c r="E29" s="107"/>
      <c r="F29" s="107"/>
      <c r="G29" s="107"/>
      <c r="H29" s="171" t="s">
        <v>35</v>
      </c>
      <c r="I29" s="107"/>
      <c r="J29" s="107"/>
      <c r="K29" s="107"/>
      <c r="L29" s="107"/>
      <c r="M29" s="107"/>
      <c r="N29" s="107"/>
      <c r="O29" s="107"/>
      <c r="P29" s="134"/>
      <c r="Q29" s="1"/>
      <c r="R29" s="1"/>
      <c r="S29" s="1"/>
      <c r="T29" s="1"/>
      <c r="U29" s="4"/>
    </row>
    <row r="30" spans="1:21" ht="18.75" customHeight="1" x14ac:dyDescent="0.2">
      <c r="A30" s="420" t="s">
        <v>691</v>
      </c>
      <c r="B30" s="420"/>
      <c r="C30" s="420"/>
      <c r="D30" s="420"/>
      <c r="E30" s="420"/>
      <c r="F30" s="420"/>
      <c r="G30" s="107"/>
      <c r="H30" s="420" t="s">
        <v>692</v>
      </c>
      <c r="I30" s="420"/>
      <c r="J30" s="420"/>
      <c r="K30" s="420"/>
      <c r="L30" s="420"/>
      <c r="M30" s="420"/>
      <c r="N30" s="420"/>
      <c r="O30" s="420"/>
      <c r="P30" s="134"/>
      <c r="Q30" s="1"/>
      <c r="R30" s="1"/>
      <c r="S30" s="1"/>
      <c r="T30" s="1"/>
      <c r="U30" s="4"/>
    </row>
    <row r="31" spans="1:21" ht="13.5" customHeight="1" x14ac:dyDescent="0.2">
      <c r="A31" s="171" t="s">
        <v>36</v>
      </c>
      <c r="B31" s="171"/>
      <c r="C31" s="171"/>
      <c r="D31" s="171"/>
      <c r="E31" s="107"/>
      <c r="F31" s="107"/>
      <c r="G31" s="107"/>
      <c r="H31" s="171" t="s">
        <v>37</v>
      </c>
      <c r="I31" s="107"/>
      <c r="J31" s="107"/>
      <c r="K31" s="107"/>
      <c r="L31" s="107"/>
      <c r="M31" s="107"/>
      <c r="N31" s="107"/>
      <c r="O31" s="107"/>
      <c r="P31" s="134"/>
      <c r="Q31" s="1"/>
      <c r="R31" s="1"/>
      <c r="S31" s="1"/>
      <c r="T31" s="1"/>
      <c r="U31" s="4"/>
    </row>
    <row r="32" spans="1:21" ht="18.75" customHeight="1" x14ac:dyDescent="0.2">
      <c r="A32" s="429">
        <v>43265</v>
      </c>
      <c r="B32" s="429"/>
      <c r="C32" s="429"/>
      <c r="D32" s="429"/>
      <c r="E32" s="429"/>
      <c r="F32" s="429"/>
      <c r="G32" s="107"/>
      <c r="H32" s="429">
        <v>43265</v>
      </c>
      <c r="I32" s="429"/>
      <c r="J32" s="429"/>
      <c r="K32" s="429"/>
      <c r="L32" s="429"/>
      <c r="M32" s="429"/>
      <c r="N32" s="429"/>
      <c r="O32" s="429"/>
      <c r="P32" s="134"/>
      <c r="Q32" s="1"/>
      <c r="R32" s="1"/>
      <c r="S32" s="1"/>
      <c r="T32" s="1"/>
      <c r="U32" s="4"/>
    </row>
    <row r="33" spans="1:21" ht="12.75" x14ac:dyDescent="0.2">
      <c r="A33" s="171" t="s">
        <v>38</v>
      </c>
      <c r="B33" s="171"/>
      <c r="C33" s="171"/>
      <c r="D33" s="171"/>
      <c r="E33" s="107"/>
      <c r="F33" s="107"/>
      <c r="G33" s="107"/>
      <c r="H33" s="171" t="s">
        <v>38</v>
      </c>
      <c r="I33" s="107"/>
      <c r="J33" s="107"/>
      <c r="K33" s="107"/>
      <c r="L33" s="107"/>
      <c r="M33" s="107"/>
      <c r="N33" s="107"/>
      <c r="O33" s="107"/>
      <c r="P33" s="107"/>
      <c r="Q33" s="1"/>
      <c r="R33" s="1"/>
      <c r="S33" s="1"/>
      <c r="T33" s="1"/>
      <c r="U33" s="4"/>
    </row>
    <row r="34" spans="1:21" ht="12.75" x14ac:dyDescent="0.2">
      <c r="A34" s="171"/>
      <c r="B34" s="171"/>
      <c r="C34" s="171"/>
      <c r="D34" s="171"/>
      <c r="E34" s="107"/>
      <c r="F34" s="107"/>
      <c r="G34" s="107"/>
      <c r="H34" s="171"/>
      <c r="I34" s="107"/>
      <c r="J34" s="107"/>
      <c r="K34" s="107"/>
      <c r="L34" s="107"/>
      <c r="M34" s="107"/>
      <c r="N34" s="107"/>
      <c r="O34" s="107"/>
      <c r="P34" s="107"/>
      <c r="Q34" s="1"/>
      <c r="R34" s="1"/>
      <c r="S34" s="1"/>
      <c r="T34" s="1"/>
      <c r="U34" s="4"/>
    </row>
    <row r="35" spans="1:21" ht="55.5" customHeight="1" x14ac:dyDescent="0.2">
      <c r="A35" s="430" t="s">
        <v>39</v>
      </c>
      <c r="B35" s="350"/>
      <c r="C35" s="350"/>
      <c r="D35" s="350"/>
      <c r="E35" s="350"/>
      <c r="F35" s="350"/>
      <c r="G35" s="350"/>
      <c r="H35" s="350"/>
      <c r="I35" s="350"/>
      <c r="J35" s="350"/>
      <c r="K35" s="350"/>
      <c r="L35" s="350"/>
      <c r="M35" s="350"/>
      <c r="N35" s="350"/>
      <c r="O35" s="350"/>
      <c r="P35" s="350"/>
      <c r="Q35" s="1"/>
      <c r="R35" s="1"/>
      <c r="S35" s="1"/>
      <c r="T35" s="1"/>
      <c r="U35" s="4"/>
    </row>
    <row r="36" spans="1:21" ht="12.75" x14ac:dyDescent="0.2">
      <c r="A36" s="171"/>
      <c r="B36" s="171"/>
      <c r="C36" s="171"/>
      <c r="D36" s="171"/>
      <c r="E36" s="107"/>
      <c r="F36" s="107"/>
      <c r="G36" s="107"/>
      <c r="H36" s="171"/>
      <c r="I36" s="107"/>
      <c r="J36" s="107"/>
      <c r="K36" s="107"/>
      <c r="L36" s="107"/>
      <c r="M36" s="107"/>
      <c r="N36" s="107"/>
      <c r="O36" s="107"/>
      <c r="P36" s="107"/>
      <c r="Q36" s="1"/>
      <c r="R36" s="1"/>
      <c r="S36" s="1"/>
      <c r="T36" s="1"/>
      <c r="U36" s="4"/>
    </row>
    <row r="37" spans="1:21" ht="31.5" customHeight="1" x14ac:dyDescent="0.2">
      <c r="A37" s="431" t="s">
        <v>40</v>
      </c>
      <c r="B37" s="432"/>
      <c r="C37" s="432"/>
      <c r="D37" s="432"/>
      <c r="E37" s="432"/>
      <c r="F37" s="432"/>
      <c r="G37" s="432"/>
      <c r="H37" s="432"/>
      <c r="I37" s="432"/>
      <c r="J37" s="432"/>
      <c r="K37" s="432"/>
      <c r="L37" s="432"/>
      <c r="M37" s="432"/>
      <c r="N37" s="432"/>
      <c r="O37" s="432"/>
      <c r="P37" s="433"/>
      <c r="Q37" s="1"/>
      <c r="R37" s="1"/>
      <c r="S37" s="1"/>
      <c r="T37" s="1"/>
      <c r="U37" s="4"/>
    </row>
    <row r="38" spans="1:21" ht="18.75" customHeight="1" x14ac:dyDescent="0.2">
      <c r="A38" s="171"/>
      <c r="B38" s="171"/>
      <c r="C38" s="171"/>
      <c r="D38" s="171"/>
      <c r="E38" s="107"/>
      <c r="F38" s="107"/>
      <c r="G38" s="107"/>
      <c r="H38" s="171"/>
      <c r="I38" s="107"/>
      <c r="J38" s="107"/>
      <c r="K38" s="107"/>
      <c r="L38" s="107"/>
      <c r="M38" s="107"/>
      <c r="N38" s="107"/>
      <c r="O38" s="107"/>
      <c r="P38" s="107"/>
      <c r="Q38" s="1"/>
      <c r="R38" s="1"/>
      <c r="S38" s="1"/>
      <c r="T38" s="1"/>
      <c r="U38" s="4"/>
    </row>
    <row r="39" spans="1:21" ht="31.5" customHeight="1" x14ac:dyDescent="0.2">
      <c r="A39" s="137" t="s">
        <v>41</v>
      </c>
      <c r="B39" s="137"/>
      <c r="C39" s="137"/>
      <c r="D39" s="137"/>
      <c r="E39" s="137"/>
      <c r="F39" s="137"/>
      <c r="G39" s="137"/>
      <c r="H39" s="137"/>
      <c r="I39" s="137"/>
      <c r="J39" s="137"/>
      <c r="K39" s="137"/>
      <c r="L39" s="137"/>
      <c r="M39" s="137"/>
      <c r="N39" s="137"/>
      <c r="O39" s="137"/>
      <c r="P39" s="137"/>
      <c r="Q39" s="1"/>
      <c r="R39" s="1"/>
      <c r="S39" s="1"/>
      <c r="T39" s="1"/>
      <c r="U39" s="4"/>
    </row>
    <row r="40" spans="1:21" ht="15" customHeight="1" x14ac:dyDescent="0.2">
      <c r="A40" s="107"/>
      <c r="B40" s="107"/>
      <c r="C40" s="107"/>
      <c r="D40" s="107"/>
      <c r="E40" s="107" t="s">
        <v>42</v>
      </c>
      <c r="F40" s="107"/>
      <c r="G40" s="106" t="str">
        <f>$A$15</f>
        <v>ALBEMARLE COUNTY PUBLIC SCHOOLS</v>
      </c>
      <c r="H40" s="107"/>
      <c r="I40" s="107"/>
      <c r="J40" s="107"/>
      <c r="K40" s="107"/>
      <c r="L40" s="107"/>
      <c r="M40" s="107" t="s">
        <v>43</v>
      </c>
      <c r="N40" s="107"/>
      <c r="O40" s="107"/>
      <c r="P40" s="151">
        <f>$I$15</f>
        <v>2</v>
      </c>
      <c r="Q40" s="1"/>
      <c r="R40" s="1"/>
      <c r="S40" s="1"/>
      <c r="T40" s="1"/>
      <c r="U40" s="4"/>
    </row>
    <row r="41" spans="1:21" ht="20.25" customHeight="1" x14ac:dyDescent="0.2">
      <c r="A41" s="393" t="s">
        <v>44</v>
      </c>
      <c r="B41" s="393"/>
      <c r="C41" s="393"/>
      <c r="D41" s="393"/>
      <c r="E41" s="393"/>
      <c r="F41" s="393"/>
      <c r="G41" s="393"/>
      <c r="H41" s="393"/>
      <c r="I41" s="393"/>
      <c r="J41" s="393"/>
      <c r="K41" s="393"/>
      <c r="L41" s="393"/>
      <c r="M41" s="393"/>
      <c r="N41" s="393"/>
      <c r="O41" s="393"/>
      <c r="P41" s="393"/>
      <c r="Q41" s="1"/>
      <c r="R41" s="1"/>
      <c r="S41" s="1"/>
      <c r="T41" s="1"/>
      <c r="U41" s="4"/>
    </row>
    <row r="42" spans="1:21" ht="15" customHeight="1" x14ac:dyDescent="0.2">
      <c r="A42" s="313"/>
      <c r="B42" s="313"/>
      <c r="C42" s="313"/>
      <c r="D42" s="313"/>
      <c r="E42" s="313"/>
      <c r="F42" s="313"/>
      <c r="G42" s="313"/>
      <c r="H42" s="313"/>
      <c r="I42" s="313"/>
      <c r="J42" s="313"/>
      <c r="K42" s="313"/>
      <c r="L42" s="313"/>
      <c r="M42" s="313"/>
      <c r="N42" s="313"/>
      <c r="O42" s="313"/>
      <c r="P42" s="313"/>
      <c r="Q42" s="1"/>
      <c r="R42" s="1"/>
      <c r="S42" s="1"/>
      <c r="T42" s="1"/>
      <c r="U42" s="4"/>
    </row>
    <row r="43" spans="1:21" ht="16.5" customHeight="1" x14ac:dyDescent="0.2">
      <c r="A43" s="434"/>
      <c r="B43" s="435"/>
      <c r="C43" s="317"/>
      <c r="D43" s="191"/>
      <c r="E43" s="382" t="s">
        <v>45</v>
      </c>
      <c r="F43" s="383"/>
      <c r="G43" s="383"/>
      <c r="H43" s="383"/>
      <c r="I43" s="383"/>
      <c r="J43" s="383"/>
      <c r="K43" s="383"/>
      <c r="L43" s="383"/>
      <c r="M43" s="384"/>
      <c r="N43" s="388" t="s">
        <v>46</v>
      </c>
      <c r="O43" s="389"/>
      <c r="P43" s="390"/>
      <c r="Q43" s="1"/>
      <c r="R43" s="1"/>
      <c r="S43" s="1"/>
      <c r="T43" s="1"/>
      <c r="U43" s="4"/>
    </row>
    <row r="44" spans="1:21" ht="12" customHeight="1" x14ac:dyDescent="0.2">
      <c r="A44" s="391"/>
      <c r="B44" s="391"/>
      <c r="C44" s="391"/>
      <c r="D44" s="392"/>
      <c r="E44" s="385"/>
      <c r="F44" s="386"/>
      <c r="G44" s="386"/>
      <c r="H44" s="386"/>
      <c r="I44" s="386"/>
      <c r="J44" s="386"/>
      <c r="K44" s="386"/>
      <c r="L44" s="386"/>
      <c r="M44" s="387"/>
      <c r="N44" s="422" t="s">
        <v>47</v>
      </c>
      <c r="O44" s="423"/>
      <c r="P44" s="424"/>
      <c r="Q44" s="1"/>
      <c r="R44" s="1"/>
      <c r="S44" s="1"/>
      <c r="T44" s="1"/>
      <c r="U44" s="4"/>
    </row>
    <row r="45" spans="1:21" ht="20.100000000000001" customHeight="1" x14ac:dyDescent="0.2">
      <c r="A45" s="425"/>
      <c r="B45" s="426"/>
      <c r="C45" s="391"/>
      <c r="D45" s="391"/>
      <c r="E45" s="394" t="s">
        <v>48</v>
      </c>
      <c r="F45" s="394"/>
      <c r="G45" s="394"/>
      <c r="H45" s="394"/>
      <c r="I45" s="394"/>
      <c r="J45" s="394"/>
      <c r="K45" s="394"/>
      <c r="L45" s="394"/>
      <c r="M45" s="394"/>
      <c r="N45" s="427">
        <v>42505.36</v>
      </c>
      <c r="O45" s="427"/>
      <c r="P45" s="428"/>
      <c r="Q45" s="1"/>
      <c r="R45" s="2"/>
      <c r="S45" s="1"/>
      <c r="T45" s="1"/>
      <c r="U45" s="4"/>
    </row>
    <row r="46" spans="1:21" ht="20.100000000000001" customHeight="1" x14ac:dyDescent="0.2">
      <c r="A46" s="315"/>
      <c r="B46" s="316"/>
      <c r="C46" s="312"/>
      <c r="D46" s="312"/>
      <c r="E46" s="367" t="s">
        <v>49</v>
      </c>
      <c r="F46" s="367"/>
      <c r="G46" s="367"/>
      <c r="H46" s="367"/>
      <c r="I46" s="367"/>
      <c r="J46" s="367"/>
      <c r="K46" s="367"/>
      <c r="L46" s="367"/>
      <c r="M46" s="411"/>
      <c r="N46" s="412">
        <f>M69</f>
        <v>42505.36</v>
      </c>
      <c r="O46" s="413"/>
      <c r="P46" s="414"/>
      <c r="Q46" s="1"/>
      <c r="R46" s="2"/>
      <c r="S46" s="1"/>
      <c r="T46" s="1"/>
      <c r="U46" s="4"/>
    </row>
    <row r="47" spans="1:21" ht="20.100000000000001" customHeight="1" x14ac:dyDescent="0.2">
      <c r="A47" s="315"/>
      <c r="B47" s="316"/>
      <c r="C47" s="312"/>
      <c r="D47" s="312"/>
      <c r="E47" s="275"/>
      <c r="F47" s="275"/>
      <c r="G47" s="275"/>
      <c r="H47" s="275"/>
      <c r="I47" s="367" t="s">
        <v>50</v>
      </c>
      <c r="J47" s="367"/>
      <c r="K47" s="367"/>
      <c r="L47" s="367"/>
      <c r="M47" s="367"/>
      <c r="N47" s="412">
        <f>N45-N46</f>
        <v>0</v>
      </c>
      <c r="O47" s="413"/>
      <c r="P47" s="414"/>
      <c r="Q47" s="1"/>
      <c r="R47" s="2"/>
      <c r="S47" s="1"/>
      <c r="T47" s="1"/>
      <c r="U47" s="4"/>
    </row>
    <row r="48" spans="1:21" ht="20.100000000000001" customHeight="1" x14ac:dyDescent="0.2">
      <c r="A48" s="315"/>
      <c r="B48" s="316"/>
      <c r="C48" s="312"/>
      <c r="D48" s="312"/>
      <c r="E48" s="164"/>
      <c r="F48" s="164"/>
      <c r="G48" s="164"/>
      <c r="H48" s="164"/>
      <c r="I48" s="164"/>
      <c r="J48" s="164"/>
      <c r="K48" s="164"/>
      <c r="L48" s="164"/>
      <c r="M48" s="164"/>
      <c r="N48" s="274"/>
      <c r="O48" s="274"/>
      <c r="P48" s="274"/>
      <c r="Q48" s="1"/>
      <c r="R48" s="2"/>
      <c r="S48" s="1"/>
      <c r="T48" s="1"/>
      <c r="U48" s="4"/>
    </row>
    <row r="49" spans="1:21" ht="20.100000000000001" customHeight="1" x14ac:dyDescent="0.2">
      <c r="A49" s="315"/>
      <c r="B49" s="316"/>
      <c r="C49" s="312"/>
      <c r="D49" s="312"/>
      <c r="E49" s="164"/>
      <c r="F49" s="164"/>
      <c r="G49" s="164"/>
      <c r="H49" s="164"/>
      <c r="I49" s="164"/>
      <c r="J49" s="164"/>
      <c r="K49" s="164"/>
      <c r="L49" s="164"/>
      <c r="M49" s="164"/>
      <c r="N49" s="274"/>
      <c r="O49" s="274"/>
      <c r="P49" s="274"/>
      <c r="Q49" s="1"/>
      <c r="R49" s="2"/>
      <c r="S49" s="1"/>
      <c r="T49" s="1"/>
      <c r="U49" s="4"/>
    </row>
    <row r="50" spans="1:21" ht="20.100000000000001" customHeight="1" x14ac:dyDescent="0.2">
      <c r="A50" s="315"/>
      <c r="B50" s="316"/>
      <c r="C50" s="312"/>
      <c r="D50" s="312"/>
      <c r="E50" s="164"/>
      <c r="F50" s="164"/>
      <c r="G50" s="164"/>
      <c r="H50" s="164"/>
      <c r="I50" s="164"/>
      <c r="J50" s="164"/>
      <c r="K50" s="164"/>
      <c r="L50" s="164"/>
      <c r="M50" s="164"/>
      <c r="N50" s="274"/>
      <c r="O50" s="274"/>
      <c r="P50" s="274"/>
      <c r="Q50" s="1"/>
      <c r="R50" s="2"/>
      <c r="S50" s="1"/>
      <c r="T50" s="1"/>
      <c r="U50" s="4"/>
    </row>
    <row r="51" spans="1:21" ht="18.75" customHeight="1" x14ac:dyDescent="0.2">
      <c r="A51" s="315"/>
      <c r="B51" s="316"/>
      <c r="C51" s="312"/>
      <c r="D51" s="312"/>
      <c r="E51" s="164"/>
      <c r="F51" s="164"/>
      <c r="G51" s="164"/>
      <c r="H51" s="164"/>
      <c r="I51" s="164"/>
      <c r="J51" s="164"/>
      <c r="K51" s="164"/>
      <c r="L51" s="164"/>
      <c r="M51" s="164"/>
      <c r="N51" s="274"/>
      <c r="O51" s="274"/>
      <c r="P51" s="274"/>
      <c r="Q51" s="1"/>
      <c r="R51" s="2"/>
      <c r="S51" s="1"/>
      <c r="T51" s="1"/>
      <c r="U51" s="4"/>
    </row>
    <row r="52" spans="1:21" ht="20.25" customHeight="1" x14ac:dyDescent="0.2">
      <c r="A52" s="340" t="s">
        <v>51</v>
      </c>
      <c r="B52" s="340"/>
      <c r="C52" s="340"/>
      <c r="D52" s="340"/>
      <c r="E52" s="340"/>
      <c r="F52" s="340"/>
      <c r="G52" s="340"/>
      <c r="H52" s="340"/>
      <c r="I52" s="340"/>
      <c r="J52" s="340"/>
      <c r="K52" s="340"/>
      <c r="L52" s="340"/>
      <c r="M52" s="340"/>
      <c r="N52" s="340"/>
      <c r="O52" s="340"/>
      <c r="P52" s="340"/>
      <c r="Q52" s="1"/>
      <c r="R52" s="2"/>
      <c r="S52" s="1"/>
      <c r="T52" s="1"/>
      <c r="U52" s="4"/>
    </row>
    <row r="53" spans="1:21" ht="15" customHeight="1" x14ac:dyDescent="0.2">
      <c r="A53" s="308"/>
      <c r="B53" s="308"/>
      <c r="C53" s="308"/>
      <c r="D53" s="308"/>
      <c r="E53" s="308"/>
      <c r="F53" s="308"/>
      <c r="G53" s="308"/>
      <c r="H53" s="308"/>
      <c r="I53" s="308"/>
      <c r="J53" s="308"/>
      <c r="K53" s="308"/>
      <c r="L53" s="308"/>
      <c r="M53" s="308"/>
      <c r="N53" s="308"/>
      <c r="O53" s="308"/>
      <c r="P53" s="308"/>
      <c r="Q53" s="1"/>
      <c r="R53" s="2"/>
      <c r="S53" s="1"/>
      <c r="T53" s="1"/>
      <c r="U53" s="4"/>
    </row>
    <row r="54" spans="1:21" ht="38.25" customHeight="1" x14ac:dyDescent="0.2">
      <c r="A54" s="415" t="s">
        <v>52</v>
      </c>
      <c r="B54" s="415"/>
      <c r="C54" s="415"/>
      <c r="D54" s="415"/>
      <c r="E54" s="415"/>
      <c r="F54" s="415"/>
      <c r="G54" s="415"/>
      <c r="H54" s="415"/>
      <c r="I54" s="415"/>
      <c r="J54" s="415"/>
      <c r="K54" s="415"/>
      <c r="L54" s="415"/>
      <c r="M54" s="415"/>
      <c r="N54" s="415"/>
      <c r="O54" s="415"/>
      <c r="P54" s="415"/>
      <c r="Q54" s="1"/>
      <c r="R54" s="2"/>
      <c r="S54" s="1"/>
      <c r="T54" s="1"/>
      <c r="U54" s="4"/>
    </row>
    <row r="55" spans="1:21" ht="20.100000000000001" customHeight="1" x14ac:dyDescent="0.2">
      <c r="A55" s="416" t="s">
        <v>53</v>
      </c>
      <c r="B55" s="416"/>
      <c r="C55" s="416"/>
      <c r="D55" s="416"/>
      <c r="E55" s="416"/>
      <c r="F55" s="416"/>
      <c r="G55" s="416"/>
      <c r="H55" s="416"/>
      <c r="I55" s="416"/>
      <c r="J55" s="416"/>
      <c r="K55" s="416"/>
      <c r="L55" s="416"/>
      <c r="M55" s="416"/>
      <c r="N55" s="416"/>
      <c r="O55" s="416"/>
      <c r="P55" s="416"/>
      <c r="Q55" s="1"/>
      <c r="R55" s="2"/>
      <c r="S55" s="1"/>
      <c r="T55" s="1"/>
      <c r="U55" s="4"/>
    </row>
    <row r="56" spans="1:21" ht="15" customHeight="1" x14ac:dyDescent="0.2">
      <c r="A56" s="219"/>
      <c r="B56" s="220"/>
      <c r="C56" s="220"/>
      <c r="D56" s="220"/>
      <c r="E56" s="220"/>
      <c r="F56" s="220"/>
      <c r="G56" s="220"/>
      <c r="H56" s="220"/>
      <c r="I56" s="220"/>
      <c r="J56" s="220"/>
      <c r="K56" s="220"/>
      <c r="L56" s="220"/>
      <c r="M56" s="220"/>
      <c r="N56" s="218"/>
      <c r="O56" s="218"/>
      <c r="P56" s="218"/>
      <c r="Q56" s="1"/>
      <c r="R56" s="2"/>
      <c r="S56" s="1"/>
      <c r="T56" s="1"/>
      <c r="U56" s="4"/>
    </row>
    <row r="57" spans="1:21" ht="15" customHeight="1" x14ac:dyDescent="0.2">
      <c r="A57" s="282" t="s">
        <v>54</v>
      </c>
      <c r="B57" s="189"/>
      <c r="C57" s="189"/>
      <c r="D57" s="189"/>
      <c r="E57" s="190"/>
      <c r="F57" s="190"/>
      <c r="G57" s="190"/>
      <c r="H57" s="190"/>
      <c r="I57" s="190"/>
      <c r="J57" s="190"/>
      <c r="K57" s="190"/>
      <c r="L57" s="190"/>
      <c r="M57" s="190"/>
      <c r="N57" s="218"/>
      <c r="O57" s="218"/>
      <c r="P57" s="218"/>
      <c r="Q57" s="1"/>
      <c r="R57" s="2"/>
      <c r="S57" s="1"/>
      <c r="T57" s="1"/>
      <c r="U57" s="4"/>
    </row>
    <row r="58" spans="1:21" ht="30.75" customHeight="1" x14ac:dyDescent="0.2">
      <c r="A58" s="368" t="s">
        <v>55</v>
      </c>
      <c r="B58" s="368"/>
      <c r="C58" s="368"/>
      <c r="D58" s="368"/>
      <c r="E58" s="368"/>
      <c r="F58" s="283"/>
      <c r="G58" s="369" t="s">
        <v>56</v>
      </c>
      <c r="H58" s="370"/>
      <c r="I58" s="370"/>
      <c r="J58" s="370"/>
      <c r="K58" s="370"/>
      <c r="L58" s="371"/>
      <c r="M58" s="372" t="s">
        <v>57</v>
      </c>
      <c r="N58" s="372"/>
      <c r="O58" s="372"/>
      <c r="P58" s="373"/>
      <c r="Q58" s="1"/>
      <c r="R58" s="2"/>
      <c r="S58" s="1"/>
      <c r="T58" s="1"/>
      <c r="U58" s="4"/>
    </row>
    <row r="59" spans="1:21" ht="28.5" customHeight="1" x14ac:dyDescent="0.2">
      <c r="A59" s="374" t="s">
        <v>58</v>
      </c>
      <c r="B59" s="375"/>
      <c r="C59" s="375"/>
      <c r="D59" s="375"/>
      <c r="E59" s="376"/>
      <c r="F59" s="284" t="s">
        <v>59</v>
      </c>
      <c r="G59" s="377" t="s">
        <v>48</v>
      </c>
      <c r="H59" s="378"/>
      <c r="I59" s="378"/>
      <c r="J59" s="378"/>
      <c r="K59" s="378"/>
      <c r="L59" s="379"/>
      <c r="M59" s="380"/>
      <c r="N59" s="380"/>
      <c r="O59" s="380"/>
      <c r="P59" s="381"/>
      <c r="Q59" s="1"/>
      <c r="R59" s="2"/>
      <c r="S59" s="1"/>
      <c r="T59" s="1"/>
      <c r="U59" s="4"/>
    </row>
    <row r="60" spans="1:21" ht="15" customHeight="1" x14ac:dyDescent="0.2">
      <c r="A60" s="285"/>
      <c r="B60" s="285"/>
      <c r="C60" s="285"/>
      <c r="D60" s="285"/>
      <c r="E60" s="285"/>
      <c r="F60" s="285"/>
      <c r="G60" s="285"/>
      <c r="H60" s="285"/>
      <c r="I60" s="285"/>
      <c r="J60" s="285"/>
      <c r="K60" s="285"/>
      <c r="L60" s="285"/>
      <c r="M60" s="285"/>
      <c r="N60" s="286"/>
      <c r="O60" s="286"/>
      <c r="P60" s="286"/>
      <c r="Q60" s="1"/>
      <c r="R60" s="2"/>
      <c r="S60" s="1"/>
      <c r="T60" s="1"/>
      <c r="U60" s="4"/>
    </row>
    <row r="61" spans="1:21" ht="15" customHeight="1" x14ac:dyDescent="0.2">
      <c r="A61" s="287" t="s">
        <v>60</v>
      </c>
      <c r="B61" s="288"/>
      <c r="C61" s="288"/>
      <c r="D61" s="288"/>
      <c r="E61" s="288"/>
      <c r="F61" s="288"/>
      <c r="G61" s="288"/>
      <c r="H61" s="288"/>
      <c r="I61" s="288"/>
      <c r="J61" s="288"/>
      <c r="K61" s="288"/>
      <c r="L61" s="288"/>
      <c r="M61" s="288"/>
      <c r="N61" s="288"/>
      <c r="O61" s="288"/>
      <c r="P61" s="288"/>
      <c r="Q61" s="1"/>
      <c r="R61" s="2"/>
      <c r="S61" s="1"/>
      <c r="T61" s="1"/>
      <c r="U61" s="4"/>
    </row>
    <row r="62" spans="1:21" ht="33" customHeight="1" x14ac:dyDescent="0.2">
      <c r="A62" s="364" t="s">
        <v>61</v>
      </c>
      <c r="B62" s="364"/>
      <c r="C62" s="364"/>
      <c r="D62" s="364"/>
      <c r="E62" s="364"/>
      <c r="F62" s="289"/>
      <c r="G62" s="364" t="s">
        <v>56</v>
      </c>
      <c r="H62" s="364"/>
      <c r="I62" s="364"/>
      <c r="J62" s="364"/>
      <c r="K62" s="364"/>
      <c r="L62" s="364"/>
      <c r="M62" s="365" t="s">
        <v>57</v>
      </c>
      <c r="N62" s="365"/>
      <c r="O62" s="365"/>
      <c r="P62" s="365"/>
      <c r="Q62" s="1"/>
      <c r="R62" s="2"/>
      <c r="S62" s="1"/>
      <c r="T62" s="1"/>
      <c r="U62" s="4"/>
    </row>
    <row r="63" spans="1:21" ht="15" customHeight="1" x14ac:dyDescent="0.2">
      <c r="A63" s="366" t="s">
        <v>62</v>
      </c>
      <c r="B63" s="366"/>
      <c r="C63" s="366"/>
      <c r="D63" s="366"/>
      <c r="E63" s="366"/>
      <c r="F63" s="366" t="s">
        <v>59</v>
      </c>
      <c r="G63" s="300"/>
      <c r="H63" s="361" t="s">
        <v>63</v>
      </c>
      <c r="I63" s="361"/>
      <c r="J63" s="361"/>
      <c r="K63" s="361"/>
      <c r="L63" s="361"/>
      <c r="M63" s="360"/>
      <c r="N63" s="360"/>
      <c r="O63" s="360"/>
      <c r="P63" s="360"/>
      <c r="Q63" s="1"/>
      <c r="R63" s="2"/>
      <c r="S63" s="1"/>
      <c r="T63" s="1"/>
      <c r="U63" s="4"/>
    </row>
    <row r="64" spans="1:21" ht="15" customHeight="1" x14ac:dyDescent="0.2">
      <c r="A64" s="366"/>
      <c r="B64" s="366"/>
      <c r="C64" s="366"/>
      <c r="D64" s="366"/>
      <c r="E64" s="366"/>
      <c r="F64" s="366"/>
      <c r="G64" s="300"/>
      <c r="H64" s="361" t="s">
        <v>64</v>
      </c>
      <c r="I64" s="361"/>
      <c r="J64" s="361"/>
      <c r="K64" s="361"/>
      <c r="L64" s="361"/>
      <c r="M64" s="360"/>
      <c r="N64" s="360"/>
      <c r="O64" s="360"/>
      <c r="P64" s="360"/>
      <c r="Q64" s="1"/>
      <c r="R64" s="2"/>
      <c r="S64" s="1"/>
      <c r="T64" s="1"/>
      <c r="U64" s="4"/>
    </row>
    <row r="65" spans="1:26" ht="15" customHeight="1" x14ac:dyDescent="0.2">
      <c r="A65" s="366"/>
      <c r="B65" s="366"/>
      <c r="C65" s="366"/>
      <c r="D65" s="366"/>
      <c r="E65" s="366"/>
      <c r="F65" s="366"/>
      <c r="G65" s="300"/>
      <c r="H65" s="361" t="s">
        <v>65</v>
      </c>
      <c r="I65" s="361"/>
      <c r="J65" s="361"/>
      <c r="K65" s="361"/>
      <c r="L65" s="361"/>
      <c r="M65" s="360"/>
      <c r="N65" s="360"/>
      <c r="O65" s="360"/>
      <c r="P65" s="360"/>
      <c r="Q65" s="1"/>
      <c r="R65" s="2"/>
      <c r="S65" s="1"/>
      <c r="T65" s="1"/>
      <c r="U65" s="4"/>
    </row>
    <row r="66" spans="1:26" ht="15" customHeight="1" x14ac:dyDescent="0.2">
      <c r="A66" s="366"/>
      <c r="B66" s="366"/>
      <c r="C66" s="366"/>
      <c r="D66" s="366"/>
      <c r="E66" s="366"/>
      <c r="F66" s="366"/>
      <c r="G66" s="300"/>
      <c r="H66" s="361" t="s">
        <v>58</v>
      </c>
      <c r="I66" s="361"/>
      <c r="J66" s="361"/>
      <c r="K66" s="361"/>
      <c r="L66" s="361"/>
      <c r="M66" s="360">
        <v>42505.36</v>
      </c>
      <c r="N66" s="360"/>
      <c r="O66" s="360"/>
      <c r="P66" s="360"/>
      <c r="Q66" s="1"/>
      <c r="R66" s="2"/>
      <c r="S66" s="1"/>
      <c r="T66" s="1"/>
      <c r="U66" s="4"/>
    </row>
    <row r="67" spans="1:26" ht="15" customHeight="1" x14ac:dyDescent="0.2">
      <c r="A67" s="366"/>
      <c r="B67" s="366"/>
      <c r="C67" s="366"/>
      <c r="D67" s="366"/>
      <c r="E67" s="366"/>
      <c r="F67" s="366"/>
      <c r="G67" s="300"/>
      <c r="H67" s="361" t="s">
        <v>66</v>
      </c>
      <c r="I67" s="361"/>
      <c r="J67" s="361"/>
      <c r="K67" s="361"/>
      <c r="L67" s="361"/>
      <c r="M67" s="360"/>
      <c r="N67" s="360"/>
      <c r="O67" s="360"/>
      <c r="P67" s="360"/>
      <c r="Q67" s="1"/>
      <c r="R67" s="2"/>
      <c r="S67" s="1"/>
      <c r="T67" s="1"/>
      <c r="U67" s="4"/>
    </row>
    <row r="68" spans="1:26" ht="15" customHeight="1" x14ac:dyDescent="0.2">
      <c r="A68" s="366"/>
      <c r="B68" s="366"/>
      <c r="C68" s="366"/>
      <c r="D68" s="366"/>
      <c r="E68" s="366"/>
      <c r="F68" s="366"/>
      <c r="G68" s="300"/>
      <c r="H68" s="361" t="s">
        <v>67</v>
      </c>
      <c r="I68" s="361"/>
      <c r="J68" s="361"/>
      <c r="K68" s="361"/>
      <c r="L68" s="361"/>
      <c r="M68" s="360"/>
      <c r="N68" s="360"/>
      <c r="O68" s="360"/>
      <c r="P68" s="360"/>
      <c r="Q68" s="1"/>
      <c r="R68" s="2"/>
      <c r="S68" s="1"/>
      <c r="T68" s="1"/>
      <c r="U68" s="4"/>
    </row>
    <row r="69" spans="1:26" ht="15" customHeight="1" x14ac:dyDescent="0.2">
      <c r="A69" s="290"/>
      <c r="B69" s="290"/>
      <c r="C69" s="290"/>
      <c r="D69" s="290"/>
      <c r="E69" s="290"/>
      <c r="F69" s="290"/>
      <c r="G69" s="291"/>
      <c r="H69" s="352" t="s">
        <v>68</v>
      </c>
      <c r="I69" s="353"/>
      <c r="J69" s="353"/>
      <c r="K69" s="353"/>
      <c r="L69" s="354"/>
      <c r="M69" s="355">
        <f>SUM(M63:P68)</f>
        <v>42505.36</v>
      </c>
      <c r="N69" s="355"/>
      <c r="O69" s="355"/>
      <c r="P69" s="355"/>
      <c r="Q69" s="1"/>
      <c r="R69" s="2"/>
      <c r="S69" s="1"/>
      <c r="T69" s="1"/>
      <c r="U69" s="4"/>
    </row>
    <row r="70" spans="1:26" ht="30" customHeight="1" x14ac:dyDescent="0.2">
      <c r="A70" s="137" t="s">
        <v>69</v>
      </c>
      <c r="B70" s="137"/>
      <c r="C70" s="137"/>
      <c r="D70" s="137"/>
      <c r="E70" s="137"/>
      <c r="F70" s="137"/>
      <c r="G70" s="137"/>
      <c r="H70" s="137"/>
      <c r="I70" s="137"/>
      <c r="J70" s="137"/>
      <c r="K70" s="137"/>
      <c r="L70" s="137"/>
      <c r="M70" s="137"/>
      <c r="N70" s="137"/>
      <c r="O70" s="137"/>
      <c r="P70" s="137"/>
      <c r="Q70" s="1"/>
      <c r="R70" s="1"/>
      <c r="S70" s="1"/>
      <c r="T70" s="1"/>
      <c r="U70" s="4"/>
    </row>
    <row r="71" spans="1:26" ht="15" customHeight="1" x14ac:dyDescent="0.2">
      <c r="A71" s="107"/>
      <c r="B71" s="107"/>
      <c r="C71" s="107"/>
      <c r="D71" s="107"/>
      <c r="E71" s="107" t="s">
        <v>42</v>
      </c>
      <c r="F71" s="107"/>
      <c r="G71" s="106" t="str">
        <f>$A$15</f>
        <v>ALBEMARLE COUNTY PUBLIC SCHOOLS</v>
      </c>
      <c r="H71" s="107"/>
      <c r="I71" s="107"/>
      <c r="J71" s="107"/>
      <c r="K71" s="107"/>
      <c r="L71" s="107"/>
      <c r="M71" s="107" t="s">
        <v>43</v>
      </c>
      <c r="N71" s="107"/>
      <c r="O71" s="107"/>
      <c r="P71" s="151">
        <f>$I$15</f>
        <v>2</v>
      </c>
      <c r="Q71" s="1"/>
      <c r="R71" s="1"/>
      <c r="S71" s="1"/>
      <c r="T71" s="1"/>
      <c r="U71" s="4"/>
    </row>
    <row r="72" spans="1:26" ht="20.25" customHeight="1" x14ac:dyDescent="0.2">
      <c r="A72" s="362" t="s">
        <v>70</v>
      </c>
      <c r="B72" s="362"/>
      <c r="C72" s="362"/>
      <c r="D72" s="362"/>
      <c r="E72" s="362"/>
      <c r="F72" s="362"/>
      <c r="G72" s="362"/>
      <c r="H72" s="362"/>
      <c r="I72" s="362"/>
      <c r="J72" s="362"/>
      <c r="K72" s="362"/>
      <c r="L72" s="362"/>
      <c r="M72" s="362"/>
      <c r="N72" s="362"/>
      <c r="O72" s="362"/>
      <c r="P72" s="362"/>
      <c r="Q72" s="1"/>
      <c r="R72" s="2"/>
      <c r="S72" s="1"/>
      <c r="T72" s="1"/>
      <c r="U72" s="1"/>
      <c r="V72" s="1"/>
      <c r="W72" s="1"/>
    </row>
    <row r="73" spans="1:26" ht="15" customHeight="1" x14ac:dyDescent="0.2">
      <c r="A73" s="311"/>
      <c r="B73" s="311"/>
      <c r="C73" s="311"/>
      <c r="D73" s="311"/>
      <c r="E73" s="311"/>
      <c r="F73" s="311"/>
      <c r="G73" s="311"/>
      <c r="H73" s="311"/>
      <c r="I73" s="311"/>
      <c r="J73" s="311"/>
      <c r="K73" s="311"/>
      <c r="L73" s="311"/>
      <c r="M73" s="311"/>
      <c r="N73" s="311"/>
      <c r="O73" s="311"/>
      <c r="P73" s="311"/>
      <c r="Q73" s="1"/>
      <c r="R73" s="2"/>
      <c r="S73" s="1"/>
      <c r="T73" s="1"/>
      <c r="U73" s="1"/>
      <c r="V73" s="1"/>
      <c r="W73" s="1"/>
    </row>
    <row r="74" spans="1:26" ht="107.25" customHeight="1" thickBot="1" x14ac:dyDescent="0.25">
      <c r="A74" s="363" t="s">
        <v>71</v>
      </c>
      <c r="B74" s="363"/>
      <c r="C74" s="363"/>
      <c r="D74" s="363"/>
      <c r="E74" s="363"/>
      <c r="F74" s="363"/>
      <c r="G74" s="363"/>
      <c r="H74" s="363"/>
      <c r="I74" s="363"/>
      <c r="J74" s="363"/>
      <c r="K74" s="363"/>
      <c r="L74" s="363"/>
      <c r="M74" s="363"/>
      <c r="N74" s="363"/>
      <c r="O74" s="363"/>
      <c r="P74" s="363"/>
      <c r="Q74" s="1"/>
      <c r="R74" s="2"/>
      <c r="S74" s="1"/>
      <c r="T74" s="1"/>
      <c r="U74" s="1"/>
      <c r="V74" s="1"/>
      <c r="W74" s="1"/>
    </row>
    <row r="75" spans="1:26" s="55" customFormat="1" ht="21" customHeight="1" x14ac:dyDescent="0.2">
      <c r="A75" s="182" t="s">
        <v>72</v>
      </c>
      <c r="B75" s="181" t="s">
        <v>73</v>
      </c>
      <c r="C75" s="181"/>
      <c r="D75" s="54"/>
      <c r="E75" s="181"/>
      <c r="F75" s="57" t="s">
        <v>8</v>
      </c>
      <c r="G75" s="180"/>
      <c r="H75" s="344"/>
      <c r="I75" s="345"/>
      <c r="J75" s="345"/>
      <c r="K75" s="345"/>
      <c r="L75" s="345"/>
      <c r="M75" s="345"/>
      <c r="N75" s="345"/>
      <c r="O75" s="345"/>
      <c r="P75" s="346"/>
      <c r="Q75" s="1"/>
      <c r="R75" s="2"/>
      <c r="S75" s="1"/>
      <c r="T75" s="1"/>
      <c r="U75" s="4"/>
      <c r="V75" s="4"/>
      <c r="W75" s="4"/>
      <c r="Z75" s="56"/>
    </row>
    <row r="76" spans="1:26" s="55" customFormat="1" ht="21" customHeight="1" thickBot="1" x14ac:dyDescent="0.25">
      <c r="A76" s="81"/>
      <c r="B76" s="183" t="s">
        <v>74</v>
      </c>
      <c r="C76" s="81"/>
      <c r="D76" s="54"/>
      <c r="E76" s="81"/>
      <c r="F76" s="57" t="s">
        <v>8</v>
      </c>
      <c r="G76" s="180"/>
      <c r="H76" s="347"/>
      <c r="I76" s="348"/>
      <c r="J76" s="348"/>
      <c r="K76" s="348"/>
      <c r="L76" s="348"/>
      <c r="M76" s="348"/>
      <c r="N76" s="348"/>
      <c r="O76" s="348"/>
      <c r="P76" s="349"/>
      <c r="Q76" s="19"/>
      <c r="R76" s="19"/>
      <c r="S76" s="19"/>
      <c r="T76" s="19"/>
      <c r="U76" s="4"/>
      <c r="V76" s="4"/>
      <c r="W76" s="4"/>
      <c r="Z76" s="56"/>
    </row>
    <row r="77" spans="1:26" s="55" customFormat="1" ht="7.5" customHeight="1" thickBot="1" x14ac:dyDescent="0.25">
      <c r="A77" s="81"/>
      <c r="B77" s="81"/>
      <c r="C77" s="81"/>
      <c r="D77" s="187"/>
      <c r="E77" s="81"/>
      <c r="F77" s="179"/>
      <c r="G77" s="179"/>
      <c r="H77" s="179"/>
      <c r="I77" s="179"/>
      <c r="J77" s="179"/>
      <c r="K77" s="179"/>
      <c r="L77" s="179"/>
      <c r="M77" s="179"/>
      <c r="N77" s="179"/>
      <c r="O77" s="179"/>
      <c r="P77" s="179"/>
      <c r="Q77" s="20"/>
      <c r="R77" s="20"/>
      <c r="S77" s="20"/>
      <c r="T77" s="20"/>
      <c r="U77" s="14"/>
      <c r="V77" s="14"/>
      <c r="W77" s="14"/>
      <c r="Z77" s="56"/>
    </row>
    <row r="78" spans="1:26" s="55" customFormat="1" ht="21" customHeight="1" x14ac:dyDescent="0.2">
      <c r="A78" s="182" t="s">
        <v>75</v>
      </c>
      <c r="B78" s="181" t="s">
        <v>73</v>
      </c>
      <c r="C78" s="181"/>
      <c r="D78" s="54"/>
      <c r="E78" s="181"/>
      <c r="F78" s="57" t="s">
        <v>8</v>
      </c>
      <c r="G78" s="180"/>
      <c r="H78" s="344"/>
      <c r="I78" s="345"/>
      <c r="J78" s="345"/>
      <c r="K78" s="345"/>
      <c r="L78" s="345"/>
      <c r="M78" s="345"/>
      <c r="N78" s="345"/>
      <c r="O78" s="345"/>
      <c r="P78" s="346"/>
      <c r="Q78" s="1"/>
      <c r="R78" s="2"/>
      <c r="S78" s="1"/>
      <c r="T78" s="1"/>
      <c r="U78" s="4"/>
      <c r="V78" s="4"/>
      <c r="W78" s="4"/>
      <c r="Z78" s="56"/>
    </row>
    <row r="79" spans="1:26" s="55" customFormat="1" ht="21" customHeight="1" thickBot="1" x14ac:dyDescent="0.25">
      <c r="A79" s="81"/>
      <c r="B79" s="183" t="s">
        <v>74</v>
      </c>
      <c r="C79" s="81"/>
      <c r="D79" s="54"/>
      <c r="E79" s="81"/>
      <c r="F79" s="57" t="s">
        <v>8</v>
      </c>
      <c r="G79" s="180"/>
      <c r="H79" s="347"/>
      <c r="I79" s="348"/>
      <c r="J79" s="348"/>
      <c r="K79" s="348"/>
      <c r="L79" s="348"/>
      <c r="M79" s="348"/>
      <c r="N79" s="348"/>
      <c r="O79" s="348"/>
      <c r="P79" s="349"/>
      <c r="Q79" s="1"/>
      <c r="R79" s="2"/>
      <c r="S79" s="1"/>
      <c r="T79" s="1"/>
      <c r="U79" s="4"/>
      <c r="V79" s="4"/>
      <c r="W79" s="4"/>
      <c r="Z79" s="56"/>
    </row>
    <row r="80" spans="1:26" s="55" customFormat="1" ht="7.5" customHeight="1" thickBot="1" x14ac:dyDescent="0.25">
      <c r="A80" s="81"/>
      <c r="B80" s="81"/>
      <c r="C80" s="81"/>
      <c r="D80" s="187"/>
      <c r="E80" s="81"/>
      <c r="F80" s="179"/>
      <c r="G80" s="179"/>
      <c r="H80" s="179"/>
      <c r="I80" s="179"/>
      <c r="J80" s="179"/>
      <c r="K80" s="179"/>
      <c r="L80" s="179"/>
      <c r="M80" s="179"/>
      <c r="N80" s="179"/>
      <c r="O80" s="179"/>
      <c r="P80" s="179"/>
      <c r="Q80" s="1"/>
      <c r="R80" s="2"/>
      <c r="S80" s="1"/>
      <c r="T80" s="1"/>
      <c r="U80" s="4"/>
      <c r="V80" s="4"/>
      <c r="W80" s="4"/>
      <c r="Z80" s="56"/>
    </row>
    <row r="81" spans="1:26" s="55" customFormat="1" ht="21" customHeight="1" x14ac:dyDescent="0.2">
      <c r="A81" s="182" t="s">
        <v>76</v>
      </c>
      <c r="B81" s="181" t="s">
        <v>73</v>
      </c>
      <c r="C81" s="181"/>
      <c r="D81" s="54"/>
      <c r="E81" s="181"/>
      <c r="F81" s="57" t="s">
        <v>8</v>
      </c>
      <c r="G81" s="180"/>
      <c r="H81" s="344"/>
      <c r="I81" s="345"/>
      <c r="J81" s="345"/>
      <c r="K81" s="345"/>
      <c r="L81" s="345"/>
      <c r="M81" s="345"/>
      <c r="N81" s="345"/>
      <c r="O81" s="345"/>
      <c r="P81" s="346"/>
      <c r="Q81" s="1"/>
      <c r="R81" s="2"/>
      <c r="S81" s="1"/>
      <c r="T81" s="1"/>
      <c r="U81" s="4"/>
      <c r="V81" s="4"/>
      <c r="W81" s="4"/>
      <c r="Z81" s="56"/>
    </row>
    <row r="82" spans="1:26" s="55" customFormat="1" ht="21" customHeight="1" thickBot="1" x14ac:dyDescent="0.25">
      <c r="A82" s="81"/>
      <c r="B82" s="183" t="s">
        <v>74</v>
      </c>
      <c r="C82" s="81"/>
      <c r="D82" s="54"/>
      <c r="E82" s="81"/>
      <c r="F82" s="57" t="s">
        <v>8</v>
      </c>
      <c r="G82" s="180"/>
      <c r="H82" s="347"/>
      <c r="I82" s="348"/>
      <c r="J82" s="348"/>
      <c r="K82" s="348"/>
      <c r="L82" s="348"/>
      <c r="M82" s="348"/>
      <c r="N82" s="348"/>
      <c r="O82" s="348"/>
      <c r="P82" s="349"/>
      <c r="Q82" s="1"/>
      <c r="R82" s="2"/>
      <c r="S82" s="1"/>
      <c r="T82" s="1"/>
      <c r="U82" s="4"/>
      <c r="V82" s="4"/>
      <c r="W82" s="4"/>
      <c r="Z82" s="56"/>
    </row>
    <row r="83" spans="1:26" s="55" customFormat="1" ht="7.5" customHeight="1" thickBot="1" x14ac:dyDescent="0.25">
      <c r="A83" s="81"/>
      <c r="B83" s="183"/>
      <c r="C83" s="81"/>
      <c r="D83" s="187"/>
      <c r="E83" s="81"/>
      <c r="F83" s="179"/>
      <c r="G83" s="179"/>
      <c r="H83" s="179"/>
      <c r="I83" s="179"/>
      <c r="J83" s="179"/>
      <c r="K83" s="179"/>
      <c r="L83" s="179"/>
      <c r="M83" s="179"/>
      <c r="N83" s="179"/>
      <c r="O83" s="179"/>
      <c r="P83" s="179"/>
      <c r="Q83" s="1"/>
      <c r="R83" s="2"/>
      <c r="S83" s="1"/>
      <c r="T83" s="1"/>
      <c r="U83" s="4"/>
      <c r="V83" s="4"/>
      <c r="W83" s="4"/>
      <c r="Z83" s="56"/>
    </row>
    <row r="84" spans="1:26" s="55" customFormat="1" ht="21" customHeight="1" x14ac:dyDescent="0.2">
      <c r="A84" s="182" t="s">
        <v>77</v>
      </c>
      <c r="B84" s="181" t="s">
        <v>73</v>
      </c>
      <c r="C84" s="181"/>
      <c r="D84" s="54"/>
      <c r="E84" s="181"/>
      <c r="F84" s="57" t="s">
        <v>8</v>
      </c>
      <c r="G84" s="180"/>
      <c r="H84" s="344"/>
      <c r="I84" s="345"/>
      <c r="J84" s="345"/>
      <c r="K84" s="345"/>
      <c r="L84" s="345"/>
      <c r="M84" s="345"/>
      <c r="N84" s="345"/>
      <c r="O84" s="345"/>
      <c r="P84" s="346"/>
      <c r="Q84" s="1"/>
      <c r="R84" s="2"/>
      <c r="S84" s="1"/>
      <c r="T84" s="1"/>
      <c r="U84" s="4"/>
      <c r="V84" s="4"/>
      <c r="W84" s="4"/>
      <c r="Z84" s="56"/>
    </row>
    <row r="85" spans="1:26" s="55" customFormat="1" ht="21" customHeight="1" thickBot="1" x14ac:dyDescent="0.25">
      <c r="A85" s="81"/>
      <c r="B85" s="183" t="s">
        <v>74</v>
      </c>
      <c r="C85" s="81"/>
      <c r="D85" s="54"/>
      <c r="E85" s="81"/>
      <c r="F85" s="57" t="s">
        <v>8</v>
      </c>
      <c r="G85" s="180"/>
      <c r="H85" s="347"/>
      <c r="I85" s="348"/>
      <c r="J85" s="348"/>
      <c r="K85" s="348"/>
      <c r="L85" s="348"/>
      <c r="M85" s="348"/>
      <c r="N85" s="348"/>
      <c r="O85" s="348"/>
      <c r="P85" s="349"/>
      <c r="Q85" s="1"/>
      <c r="R85" s="2"/>
      <c r="S85" s="1"/>
      <c r="T85" s="1"/>
      <c r="U85" s="4"/>
      <c r="V85" s="4"/>
      <c r="W85" s="4"/>
      <c r="Z85" s="56"/>
    </row>
    <row r="86" spans="1:26" s="55" customFormat="1" ht="7.5" customHeight="1" thickBot="1" x14ac:dyDescent="0.25">
      <c r="A86" s="81"/>
      <c r="B86" s="183"/>
      <c r="C86" s="81"/>
      <c r="D86" s="187"/>
      <c r="E86" s="81"/>
      <c r="F86" s="186"/>
      <c r="G86" s="179"/>
      <c r="H86" s="179"/>
      <c r="I86" s="179"/>
      <c r="J86" s="179"/>
      <c r="K86" s="179"/>
      <c r="L86" s="179"/>
      <c r="M86" s="179"/>
      <c r="N86" s="179"/>
      <c r="O86" s="179"/>
      <c r="P86" s="179"/>
      <c r="Q86" s="1"/>
      <c r="R86" s="2"/>
      <c r="S86" s="1"/>
      <c r="T86" s="1"/>
      <c r="U86" s="4"/>
      <c r="V86" s="4"/>
      <c r="W86" s="4"/>
      <c r="Z86" s="56"/>
    </row>
    <row r="87" spans="1:26" s="55" customFormat="1" ht="21" customHeight="1" x14ac:dyDescent="0.2">
      <c r="A87" s="182" t="s">
        <v>78</v>
      </c>
      <c r="B87" s="181" t="s">
        <v>73</v>
      </c>
      <c r="C87" s="181"/>
      <c r="D87" s="54"/>
      <c r="E87" s="181"/>
      <c r="F87" s="57" t="s">
        <v>8</v>
      </c>
      <c r="G87" s="180"/>
      <c r="H87" s="344"/>
      <c r="I87" s="345"/>
      <c r="J87" s="345"/>
      <c r="K87" s="345"/>
      <c r="L87" s="345"/>
      <c r="M87" s="345"/>
      <c r="N87" s="345"/>
      <c r="O87" s="345"/>
      <c r="P87" s="346"/>
      <c r="Q87" s="1"/>
      <c r="R87" s="2"/>
      <c r="S87" s="1"/>
      <c r="T87" s="1"/>
      <c r="U87" s="4"/>
      <c r="V87" s="4"/>
      <c r="W87" s="4"/>
      <c r="Z87" s="56"/>
    </row>
    <row r="88" spans="1:26" s="55" customFormat="1" ht="21" customHeight="1" thickBot="1" x14ac:dyDescent="0.25">
      <c r="A88" s="81"/>
      <c r="B88" s="183" t="s">
        <v>74</v>
      </c>
      <c r="C88" s="81"/>
      <c r="D88" s="54"/>
      <c r="E88" s="81"/>
      <c r="F88" s="57" t="s">
        <v>8</v>
      </c>
      <c r="G88" s="180"/>
      <c r="H88" s="347"/>
      <c r="I88" s="348"/>
      <c r="J88" s="348"/>
      <c r="K88" s="348"/>
      <c r="L88" s="348"/>
      <c r="M88" s="348"/>
      <c r="N88" s="348"/>
      <c r="O88" s="348"/>
      <c r="P88" s="349"/>
      <c r="Q88" s="1"/>
      <c r="R88" s="2"/>
      <c r="S88" s="1"/>
      <c r="T88" s="1"/>
      <c r="U88" s="4"/>
      <c r="V88" s="4"/>
      <c r="W88" s="4"/>
      <c r="Z88" s="56"/>
    </row>
    <row r="89" spans="1:26" s="55" customFormat="1" ht="7.5" customHeight="1" thickBot="1" x14ac:dyDescent="0.25">
      <c r="A89" s="81"/>
      <c r="B89" s="183"/>
      <c r="C89" s="81"/>
      <c r="D89" s="187"/>
      <c r="E89" s="81"/>
      <c r="F89" s="186"/>
      <c r="G89" s="179"/>
      <c r="H89" s="179"/>
      <c r="I89" s="179"/>
      <c r="J89" s="179"/>
      <c r="K89" s="179"/>
      <c r="L89" s="179"/>
      <c r="M89" s="179"/>
      <c r="N89" s="179"/>
      <c r="O89" s="179"/>
      <c r="P89" s="179"/>
      <c r="Q89" s="1"/>
      <c r="R89" s="2"/>
      <c r="S89" s="1"/>
      <c r="T89" s="1"/>
      <c r="U89" s="4"/>
      <c r="V89" s="4"/>
      <c r="W89" s="4"/>
      <c r="Z89" s="56"/>
    </row>
    <row r="90" spans="1:26" s="55" customFormat="1" ht="21" customHeight="1" x14ac:dyDescent="0.2">
      <c r="A90" s="182" t="s">
        <v>79</v>
      </c>
      <c r="B90" s="181" t="s">
        <v>73</v>
      </c>
      <c r="C90" s="181"/>
      <c r="D90" s="54"/>
      <c r="E90" s="181"/>
      <c r="F90" s="57" t="s">
        <v>8</v>
      </c>
      <c r="G90" s="180"/>
      <c r="H90" s="344"/>
      <c r="I90" s="345"/>
      <c r="J90" s="345"/>
      <c r="K90" s="345"/>
      <c r="L90" s="345"/>
      <c r="M90" s="345"/>
      <c r="N90" s="345"/>
      <c r="O90" s="345"/>
      <c r="P90" s="346"/>
      <c r="Q90" s="1"/>
      <c r="R90" s="2"/>
      <c r="S90" s="1"/>
      <c r="T90" s="1"/>
      <c r="U90" s="4"/>
      <c r="V90" s="4"/>
      <c r="W90" s="4"/>
      <c r="Z90" s="56"/>
    </row>
    <row r="91" spans="1:26" s="55" customFormat="1" ht="21" customHeight="1" thickBot="1" x14ac:dyDescent="0.25">
      <c r="A91" s="81"/>
      <c r="B91" s="183" t="s">
        <v>74</v>
      </c>
      <c r="C91" s="81"/>
      <c r="D91" s="54"/>
      <c r="E91" s="81"/>
      <c r="F91" s="57" t="s">
        <v>8</v>
      </c>
      <c r="G91" s="180"/>
      <c r="H91" s="347"/>
      <c r="I91" s="348"/>
      <c r="J91" s="348"/>
      <c r="K91" s="348"/>
      <c r="L91" s="348"/>
      <c r="M91" s="348"/>
      <c r="N91" s="348"/>
      <c r="O91" s="348"/>
      <c r="P91" s="349"/>
      <c r="Q91" s="1"/>
      <c r="R91" s="2"/>
      <c r="S91" s="1"/>
      <c r="T91" s="1"/>
      <c r="U91" s="4"/>
      <c r="V91" s="4"/>
      <c r="W91" s="4"/>
      <c r="Z91" s="56"/>
    </row>
    <row r="92" spans="1:26" s="55" customFormat="1" ht="7.5" customHeight="1" thickBot="1" x14ac:dyDescent="0.25">
      <c r="A92" s="81"/>
      <c r="B92" s="183"/>
      <c r="C92" s="81"/>
      <c r="D92" s="187"/>
      <c r="E92" s="81"/>
      <c r="F92" s="186"/>
      <c r="G92" s="179"/>
      <c r="H92" s="179"/>
      <c r="I92" s="179"/>
      <c r="J92" s="179"/>
      <c r="K92" s="179"/>
      <c r="L92" s="179"/>
      <c r="M92" s="179"/>
      <c r="N92" s="179"/>
      <c r="O92" s="179"/>
      <c r="P92" s="179"/>
      <c r="Q92" s="1"/>
      <c r="R92" s="2"/>
      <c r="S92" s="1"/>
      <c r="T92" s="1"/>
      <c r="U92" s="4"/>
      <c r="V92" s="4"/>
      <c r="W92" s="4"/>
      <c r="Z92" s="56"/>
    </row>
    <row r="93" spans="1:26" s="55" customFormat="1" ht="21" customHeight="1" x14ac:dyDescent="0.2">
      <c r="A93" s="182" t="s">
        <v>80</v>
      </c>
      <c r="B93" s="181" t="s">
        <v>73</v>
      </c>
      <c r="C93" s="181"/>
      <c r="D93" s="54"/>
      <c r="E93" s="181"/>
      <c r="F93" s="57" t="s">
        <v>8</v>
      </c>
      <c r="G93" s="180"/>
      <c r="H93" s="344"/>
      <c r="I93" s="345"/>
      <c r="J93" s="345"/>
      <c r="K93" s="345"/>
      <c r="L93" s="345"/>
      <c r="M93" s="345"/>
      <c r="N93" s="345"/>
      <c r="O93" s="345"/>
      <c r="P93" s="346"/>
      <c r="Q93" s="1"/>
      <c r="R93" s="2"/>
      <c r="S93" s="1"/>
      <c r="T93" s="1"/>
      <c r="U93" s="4"/>
      <c r="V93" s="4"/>
      <c r="W93" s="4"/>
      <c r="Z93" s="56"/>
    </row>
    <row r="94" spans="1:26" s="55" customFormat="1" ht="21" customHeight="1" thickBot="1" x14ac:dyDescent="0.25">
      <c r="A94" s="81"/>
      <c r="B94" s="183" t="s">
        <v>74</v>
      </c>
      <c r="C94" s="81"/>
      <c r="D94" s="54"/>
      <c r="E94" s="81"/>
      <c r="F94" s="57" t="s">
        <v>8</v>
      </c>
      <c r="G94" s="180"/>
      <c r="H94" s="347"/>
      <c r="I94" s="348"/>
      <c r="J94" s="348"/>
      <c r="K94" s="348"/>
      <c r="L94" s="348"/>
      <c r="M94" s="348"/>
      <c r="N94" s="348"/>
      <c r="O94" s="348"/>
      <c r="P94" s="349"/>
      <c r="Q94" s="1"/>
      <c r="R94" s="2"/>
      <c r="S94" s="1"/>
      <c r="T94" s="1"/>
      <c r="U94" s="4"/>
      <c r="V94" s="4"/>
      <c r="W94" s="4"/>
      <c r="Z94" s="56"/>
    </row>
    <row r="95" spans="1:26" s="55" customFormat="1" ht="7.5" customHeight="1" thickBot="1" x14ac:dyDescent="0.25">
      <c r="A95" s="81"/>
      <c r="B95" s="183"/>
      <c r="C95" s="81"/>
      <c r="D95" s="185"/>
      <c r="E95" s="81"/>
      <c r="F95" s="184"/>
      <c r="G95" s="178"/>
      <c r="H95" s="178"/>
      <c r="I95" s="178"/>
      <c r="J95" s="178"/>
      <c r="K95" s="178"/>
      <c r="L95" s="178"/>
      <c r="M95" s="178"/>
      <c r="N95" s="178"/>
      <c r="O95" s="178"/>
      <c r="P95" s="178"/>
      <c r="Q95" s="1"/>
      <c r="R95" s="2"/>
      <c r="S95" s="1"/>
      <c r="T95" s="1"/>
      <c r="U95" s="4"/>
      <c r="V95" s="4"/>
      <c r="W95" s="4"/>
      <c r="Z95" s="56"/>
    </row>
    <row r="96" spans="1:26" s="55" customFormat="1" ht="21" customHeight="1" x14ac:dyDescent="0.2">
      <c r="A96" s="182" t="s">
        <v>81</v>
      </c>
      <c r="B96" s="181" t="s">
        <v>73</v>
      </c>
      <c r="C96" s="181"/>
      <c r="D96" s="54"/>
      <c r="E96" s="181"/>
      <c r="F96" s="57" t="s">
        <v>8</v>
      </c>
      <c r="G96" s="180"/>
      <c r="H96" s="344"/>
      <c r="I96" s="345"/>
      <c r="J96" s="345"/>
      <c r="K96" s="345"/>
      <c r="L96" s="345"/>
      <c r="M96" s="345"/>
      <c r="N96" s="345"/>
      <c r="O96" s="345"/>
      <c r="P96" s="346"/>
      <c r="Q96" s="1"/>
      <c r="R96" s="2"/>
      <c r="S96" s="1"/>
      <c r="T96" s="1"/>
      <c r="U96" s="4"/>
      <c r="V96" s="4"/>
      <c r="W96" s="4"/>
      <c r="Z96" s="56"/>
    </row>
    <row r="97" spans="1:26" s="55" customFormat="1" ht="21" customHeight="1" thickBot="1" x14ac:dyDescent="0.25">
      <c r="A97" s="81"/>
      <c r="B97" s="183" t="s">
        <v>74</v>
      </c>
      <c r="C97" s="81"/>
      <c r="D97" s="54"/>
      <c r="E97" s="81"/>
      <c r="F97" s="57" t="s">
        <v>8</v>
      </c>
      <c r="G97" s="180"/>
      <c r="H97" s="347"/>
      <c r="I97" s="348"/>
      <c r="J97" s="348"/>
      <c r="K97" s="348"/>
      <c r="L97" s="348"/>
      <c r="M97" s="348"/>
      <c r="N97" s="348"/>
      <c r="O97" s="348"/>
      <c r="P97" s="349"/>
      <c r="Q97" s="1"/>
      <c r="R97" s="2"/>
      <c r="S97" s="1"/>
      <c r="T97" s="1"/>
      <c r="U97" s="4"/>
      <c r="V97" s="4"/>
      <c r="W97" s="4"/>
      <c r="Z97" s="56"/>
    </row>
    <row r="98" spans="1:26" s="16" customFormat="1" ht="7.5" customHeight="1" thickBot="1" x14ac:dyDescent="0.25">
      <c r="A98" s="81"/>
      <c r="B98" s="183"/>
      <c r="C98" s="81"/>
      <c r="D98" s="185"/>
      <c r="E98" s="81"/>
      <c r="F98" s="184"/>
      <c r="G98" s="178"/>
      <c r="H98" s="178"/>
      <c r="I98" s="178"/>
      <c r="J98" s="178"/>
      <c r="K98" s="178"/>
      <c r="L98" s="178"/>
      <c r="M98" s="178"/>
      <c r="N98" s="178"/>
      <c r="O98" s="178"/>
      <c r="P98" s="178"/>
      <c r="Q98" s="5"/>
      <c r="R98" s="2"/>
      <c r="S98" s="5"/>
      <c r="T98" s="5"/>
      <c r="U98" s="6"/>
      <c r="V98" s="6"/>
      <c r="W98" s="6"/>
      <c r="Z98" s="17"/>
    </row>
    <row r="99" spans="1:26" s="55" customFormat="1" ht="21" customHeight="1" x14ac:dyDescent="0.2">
      <c r="A99" s="182" t="s">
        <v>82</v>
      </c>
      <c r="B99" s="181" t="s">
        <v>73</v>
      </c>
      <c r="C99" s="181"/>
      <c r="D99" s="54"/>
      <c r="E99" s="181"/>
      <c r="F99" s="57" t="s">
        <v>8</v>
      </c>
      <c r="G99" s="180"/>
      <c r="H99" s="344"/>
      <c r="I99" s="345"/>
      <c r="J99" s="345"/>
      <c r="K99" s="345"/>
      <c r="L99" s="345"/>
      <c r="M99" s="345"/>
      <c r="N99" s="345"/>
      <c r="O99" s="345"/>
      <c r="P99" s="346"/>
      <c r="Q99" s="1"/>
      <c r="R99" s="2"/>
      <c r="S99" s="1"/>
      <c r="T99" s="1"/>
      <c r="U99" s="4"/>
      <c r="V99" s="4"/>
      <c r="W99" s="4"/>
      <c r="Z99" s="56"/>
    </row>
    <row r="100" spans="1:26" s="55" customFormat="1" ht="21" customHeight="1" thickBot="1" x14ac:dyDescent="0.25">
      <c r="A100" s="81"/>
      <c r="B100" s="183" t="s">
        <v>74</v>
      </c>
      <c r="C100" s="81"/>
      <c r="D100" s="54"/>
      <c r="E100" s="81"/>
      <c r="F100" s="57" t="s">
        <v>8</v>
      </c>
      <c r="G100" s="180"/>
      <c r="H100" s="347"/>
      <c r="I100" s="348"/>
      <c r="J100" s="348"/>
      <c r="K100" s="348"/>
      <c r="L100" s="348"/>
      <c r="M100" s="348"/>
      <c r="N100" s="348"/>
      <c r="O100" s="348"/>
      <c r="P100" s="349"/>
      <c r="Q100" s="1"/>
      <c r="R100" s="2"/>
      <c r="S100" s="1"/>
      <c r="T100" s="1"/>
      <c r="U100" s="4"/>
      <c r="V100" s="4"/>
      <c r="W100" s="4"/>
      <c r="Z100" s="56"/>
    </row>
    <row r="101" spans="1:26" ht="15" customHeight="1" x14ac:dyDescent="0.2">
      <c r="A101" s="170"/>
      <c r="B101" s="170"/>
      <c r="C101" s="170"/>
      <c r="D101" s="170"/>
      <c r="E101" s="137"/>
      <c r="F101" s="137"/>
      <c r="G101" s="137"/>
      <c r="H101" s="170"/>
      <c r="I101" s="137"/>
      <c r="J101" s="137"/>
      <c r="K101" s="137"/>
      <c r="L101" s="137"/>
      <c r="M101" s="137"/>
      <c r="N101" s="137"/>
      <c r="O101" s="137"/>
      <c r="P101" s="137"/>
      <c r="Q101" s="1"/>
      <c r="R101" s="1"/>
      <c r="S101" s="1"/>
      <c r="T101" s="1"/>
      <c r="U101" s="4"/>
    </row>
    <row r="102" spans="1:26" ht="15" customHeight="1" x14ac:dyDescent="0.2">
      <c r="A102" s="351" t="s">
        <v>83</v>
      </c>
      <c r="B102" s="351"/>
      <c r="C102" s="351"/>
      <c r="D102" s="351"/>
      <c r="E102" s="351"/>
      <c r="F102" s="351"/>
      <c r="G102" s="351"/>
      <c r="H102" s="351"/>
      <c r="I102" s="351"/>
      <c r="J102" s="351"/>
      <c r="K102" s="351"/>
      <c r="L102" s="351"/>
      <c r="M102" s="351"/>
      <c r="N102" s="351"/>
      <c r="O102" s="351"/>
      <c r="P102" s="351"/>
      <c r="Q102" s="1"/>
      <c r="R102" s="1"/>
      <c r="S102" s="1"/>
      <c r="T102" s="1"/>
      <c r="U102" s="4"/>
    </row>
    <row r="103" spans="1:26" ht="12.75" x14ac:dyDescent="0.2">
      <c r="A103" s="107"/>
      <c r="B103" s="107"/>
      <c r="C103" s="107"/>
      <c r="D103" s="107"/>
      <c r="E103" s="107" t="s">
        <v>42</v>
      </c>
      <c r="F103" s="107"/>
      <c r="G103" s="106" t="str">
        <f>$A$15</f>
        <v>ALBEMARLE COUNTY PUBLIC SCHOOLS</v>
      </c>
      <c r="H103" s="107"/>
      <c r="I103" s="107"/>
      <c r="J103" s="107"/>
      <c r="K103" s="107"/>
      <c r="L103" s="107"/>
      <c r="M103" s="107" t="s">
        <v>43</v>
      </c>
      <c r="N103" s="107"/>
      <c r="O103" s="107"/>
      <c r="P103" s="151">
        <f>$I$15</f>
        <v>2</v>
      </c>
      <c r="Q103" s="1"/>
      <c r="R103" s="1"/>
      <c r="S103" s="1"/>
      <c r="T103" s="1"/>
      <c r="U103" s="4"/>
    </row>
    <row r="104" spans="1:26" ht="20.25" customHeight="1" x14ac:dyDescent="0.2">
      <c r="A104" s="340" t="s">
        <v>84</v>
      </c>
      <c r="B104" s="340"/>
      <c r="C104" s="340"/>
      <c r="D104" s="340"/>
      <c r="E104" s="340"/>
      <c r="F104" s="340"/>
      <c r="G104" s="340"/>
      <c r="H104" s="340"/>
      <c r="I104" s="340"/>
      <c r="J104" s="340"/>
      <c r="K104" s="340"/>
      <c r="L104" s="340"/>
      <c r="M104" s="340"/>
      <c r="N104" s="340"/>
      <c r="O104" s="340"/>
      <c r="P104" s="340"/>
      <c r="Q104" s="1"/>
      <c r="R104" s="1"/>
      <c r="S104" s="1"/>
      <c r="T104" s="1"/>
      <c r="U104" s="4"/>
    </row>
    <row r="105" spans="1:26" ht="82.5" customHeight="1" x14ac:dyDescent="0.2">
      <c r="A105" s="341" t="s">
        <v>85</v>
      </c>
      <c r="B105" s="342"/>
      <c r="C105" s="342"/>
      <c r="D105" s="342"/>
      <c r="E105" s="342"/>
      <c r="F105" s="342"/>
      <c r="G105" s="342"/>
      <c r="H105" s="342"/>
      <c r="I105" s="342"/>
      <c r="J105" s="342"/>
      <c r="K105" s="342"/>
      <c r="L105" s="342"/>
      <c r="M105" s="342"/>
      <c r="N105" s="342"/>
      <c r="O105" s="342"/>
      <c r="P105" s="342"/>
      <c r="Q105" s="1"/>
      <c r="R105" s="1"/>
      <c r="S105" s="1"/>
      <c r="T105" s="1"/>
      <c r="U105" s="4"/>
    </row>
    <row r="106" spans="1:26" ht="78.75" customHeight="1" x14ac:dyDescent="0.2">
      <c r="A106" s="350" t="s">
        <v>86</v>
      </c>
      <c r="B106" s="350"/>
      <c r="C106" s="350"/>
      <c r="D106" s="350"/>
      <c r="E106" s="350"/>
      <c r="F106" s="350"/>
      <c r="G106" s="350"/>
      <c r="H106" s="350"/>
      <c r="I106" s="350"/>
      <c r="J106" s="350"/>
      <c r="K106" s="350"/>
      <c r="L106" s="350"/>
      <c r="M106" s="350"/>
      <c r="N106" s="350"/>
      <c r="O106" s="350"/>
      <c r="P106" s="350"/>
      <c r="Q106" s="1"/>
      <c r="R106" s="1"/>
      <c r="S106" s="1"/>
      <c r="T106" s="1"/>
      <c r="U106" s="4"/>
    </row>
    <row r="107" spans="1:26" ht="12.75" x14ac:dyDescent="0.2">
      <c r="A107" s="310"/>
      <c r="B107" s="310"/>
      <c r="C107" s="310"/>
      <c r="D107" s="310"/>
      <c r="E107" s="310"/>
      <c r="F107" s="310"/>
      <c r="G107" s="310"/>
      <c r="H107" s="310"/>
      <c r="I107" s="310"/>
      <c r="J107" s="310"/>
      <c r="K107" s="310"/>
      <c r="L107" s="310"/>
      <c r="M107" s="310"/>
      <c r="N107" s="310"/>
      <c r="O107" s="310"/>
      <c r="P107" s="310"/>
      <c r="Q107" s="1"/>
      <c r="R107" s="1"/>
      <c r="S107" s="1"/>
      <c r="T107" s="1"/>
      <c r="U107" s="4"/>
    </row>
    <row r="108" spans="1:26" ht="18.75" customHeight="1" x14ac:dyDescent="0.2">
      <c r="A108" s="176" t="s">
        <v>87</v>
      </c>
      <c r="B108" s="177"/>
      <c r="C108" s="310"/>
      <c r="D108" s="310"/>
      <c r="E108" s="310"/>
      <c r="F108" s="310"/>
      <c r="G108" s="310"/>
      <c r="H108" s="310"/>
      <c r="I108" s="310"/>
      <c r="J108" s="310"/>
      <c r="K108" s="310"/>
      <c r="L108" s="310"/>
      <c r="M108" s="310"/>
      <c r="N108" s="310"/>
      <c r="O108" s="310"/>
      <c r="P108" s="310"/>
      <c r="Q108" s="1"/>
      <c r="R108" s="1"/>
      <c r="S108" s="1"/>
      <c r="T108" s="1"/>
      <c r="U108" s="1"/>
      <c r="V108" s="1"/>
      <c r="W108" s="1"/>
      <c r="Z108" s="14"/>
    </row>
    <row r="109" spans="1:26" ht="97.5" customHeight="1" x14ac:dyDescent="0.2">
      <c r="A109" s="343" t="s">
        <v>88</v>
      </c>
      <c r="B109" s="343"/>
      <c r="C109" s="343"/>
      <c r="D109" s="343"/>
      <c r="E109" s="343"/>
      <c r="F109" s="343"/>
      <c r="G109" s="343"/>
      <c r="H109" s="343"/>
      <c r="I109" s="343"/>
      <c r="J109" s="343"/>
      <c r="K109" s="343"/>
      <c r="L109" s="343"/>
      <c r="M109" s="343"/>
      <c r="N109" s="343"/>
      <c r="O109" s="343"/>
      <c r="P109" s="343"/>
      <c r="Q109" s="1"/>
      <c r="R109" s="1"/>
      <c r="S109" s="1"/>
      <c r="T109" s="1"/>
      <c r="U109" s="4"/>
    </row>
    <row r="110" spans="1:26" ht="117" customHeight="1" x14ac:dyDescent="0.2">
      <c r="A110" s="337"/>
      <c r="B110" s="338"/>
      <c r="C110" s="338"/>
      <c r="D110" s="338"/>
      <c r="E110" s="338"/>
      <c r="F110" s="338"/>
      <c r="G110" s="338"/>
      <c r="H110" s="338"/>
      <c r="I110" s="338"/>
      <c r="J110" s="338"/>
      <c r="K110" s="338"/>
      <c r="L110" s="338"/>
      <c r="M110" s="338"/>
      <c r="N110" s="338"/>
      <c r="O110" s="338"/>
      <c r="P110" s="339"/>
      <c r="Q110" s="1"/>
      <c r="R110" s="1"/>
      <c r="S110" s="1"/>
      <c r="T110" s="1"/>
      <c r="U110" s="4"/>
    </row>
    <row r="111" spans="1:26" ht="117" customHeight="1" x14ac:dyDescent="0.2">
      <c r="A111" s="356"/>
      <c r="B111" s="357"/>
      <c r="C111" s="357"/>
      <c r="D111" s="357"/>
      <c r="E111" s="357"/>
      <c r="F111" s="357"/>
      <c r="G111" s="357"/>
      <c r="H111" s="357"/>
      <c r="I111" s="357"/>
      <c r="J111" s="357"/>
      <c r="K111" s="357"/>
      <c r="L111" s="357"/>
      <c r="M111" s="357"/>
      <c r="N111" s="357"/>
      <c r="O111" s="357"/>
      <c r="P111" s="358"/>
      <c r="Q111" s="1"/>
      <c r="R111" s="1"/>
      <c r="S111" s="1"/>
      <c r="T111" s="1"/>
      <c r="U111" s="4"/>
    </row>
    <row r="112" spans="1:26" ht="117" customHeight="1" x14ac:dyDescent="0.2">
      <c r="A112" s="356"/>
      <c r="B112" s="357"/>
      <c r="C112" s="357"/>
      <c r="D112" s="357"/>
      <c r="E112" s="357"/>
      <c r="F112" s="357"/>
      <c r="G112" s="357"/>
      <c r="H112" s="357"/>
      <c r="I112" s="357"/>
      <c r="J112" s="357"/>
      <c r="K112" s="357"/>
      <c r="L112" s="357"/>
      <c r="M112" s="357"/>
      <c r="N112" s="357"/>
      <c r="O112" s="357"/>
      <c r="P112" s="358"/>
      <c r="Q112" s="1"/>
      <c r="R112" s="1"/>
      <c r="S112" s="1"/>
      <c r="T112" s="1"/>
      <c r="U112" s="4"/>
    </row>
    <row r="113" spans="1:21" ht="74.25" customHeight="1" x14ac:dyDescent="0.2">
      <c r="A113" s="334"/>
      <c r="B113" s="335"/>
      <c r="C113" s="335"/>
      <c r="D113" s="335"/>
      <c r="E113" s="335"/>
      <c r="F113" s="335"/>
      <c r="G113" s="335"/>
      <c r="H113" s="335"/>
      <c r="I113" s="335"/>
      <c r="J113" s="335"/>
      <c r="K113" s="335"/>
      <c r="L113" s="335"/>
      <c r="M113" s="335"/>
      <c r="N113" s="335"/>
      <c r="O113" s="335"/>
      <c r="P113" s="336"/>
      <c r="Q113" s="1"/>
      <c r="R113" s="1"/>
      <c r="S113" s="1"/>
      <c r="T113" s="1"/>
      <c r="U113" s="4"/>
    </row>
    <row r="114" spans="1:21" ht="12.75" x14ac:dyDescent="0.2">
      <c r="A114" s="170" t="s">
        <v>89</v>
      </c>
      <c r="B114" s="170"/>
      <c r="C114" s="170"/>
      <c r="D114" s="170"/>
      <c r="E114" s="137"/>
      <c r="F114" s="137"/>
      <c r="G114" s="137"/>
      <c r="H114" s="170"/>
      <c r="I114" s="137"/>
      <c r="J114" s="137"/>
      <c r="K114" s="137"/>
      <c r="L114" s="137"/>
      <c r="M114" s="137"/>
      <c r="N114" s="137"/>
      <c r="O114" s="137"/>
      <c r="P114" s="137"/>
      <c r="Q114" s="1"/>
      <c r="R114" s="1"/>
      <c r="S114" s="1"/>
      <c r="T114" s="1"/>
      <c r="U114" s="4"/>
    </row>
    <row r="115" spans="1:21" ht="15" customHeight="1" x14ac:dyDescent="0.25">
      <c r="A115" s="105"/>
      <c r="B115" s="105"/>
      <c r="C115" s="105"/>
      <c r="D115" s="107"/>
      <c r="E115" s="107" t="s">
        <v>42</v>
      </c>
      <c r="F115" s="107"/>
      <c r="G115" s="132" t="str">
        <f>$A$15</f>
        <v>ALBEMARLE COUNTY PUBLIC SCHOOLS</v>
      </c>
      <c r="H115" s="107"/>
      <c r="I115" s="133"/>
      <c r="J115" s="107"/>
      <c r="K115" s="107"/>
      <c r="L115" s="107"/>
      <c r="M115" s="107" t="s">
        <v>43</v>
      </c>
      <c r="N115" s="107"/>
      <c r="O115" s="107"/>
      <c r="P115" s="151">
        <f>$I$15</f>
        <v>2</v>
      </c>
      <c r="Q115" s="1"/>
      <c r="R115" s="1"/>
      <c r="S115" s="1"/>
      <c r="T115" s="1"/>
      <c r="U115" s="4"/>
    </row>
    <row r="116" spans="1:21" ht="20.25" customHeight="1" x14ac:dyDescent="0.2">
      <c r="A116" s="340" t="s">
        <v>90</v>
      </c>
      <c r="B116" s="340"/>
      <c r="C116" s="340"/>
      <c r="D116" s="340"/>
      <c r="E116" s="340"/>
      <c r="F116" s="340"/>
      <c r="G116" s="340"/>
      <c r="H116" s="340"/>
      <c r="I116" s="340"/>
      <c r="J116" s="340"/>
      <c r="K116" s="340"/>
      <c r="L116" s="340"/>
      <c r="M116" s="340"/>
      <c r="N116" s="340"/>
      <c r="O116" s="340"/>
      <c r="P116" s="340"/>
      <c r="Q116" s="1"/>
      <c r="R116" s="1"/>
      <c r="S116" s="1"/>
      <c r="T116" s="1"/>
      <c r="U116" s="4"/>
    </row>
    <row r="117" spans="1:21" ht="21.75" customHeight="1" x14ac:dyDescent="0.2">
      <c r="A117" s="359" t="s">
        <v>91</v>
      </c>
      <c r="B117" s="359"/>
      <c r="C117" s="359"/>
      <c r="D117" s="359"/>
      <c r="E117" s="359"/>
      <c r="F117" s="359"/>
      <c r="G117" s="359"/>
      <c r="H117" s="359"/>
      <c r="I117" s="359"/>
      <c r="J117" s="359"/>
      <c r="K117" s="359"/>
      <c r="L117" s="359"/>
      <c r="M117" s="359"/>
      <c r="N117" s="359"/>
      <c r="O117" s="359"/>
      <c r="P117" s="359"/>
      <c r="Q117" s="1"/>
      <c r="R117" s="1"/>
      <c r="S117" s="1"/>
      <c r="T117" s="1"/>
      <c r="U117" s="4"/>
    </row>
    <row r="118" spans="1:21" ht="135" customHeight="1" x14ac:dyDescent="0.2">
      <c r="A118" s="337"/>
      <c r="B118" s="338"/>
      <c r="C118" s="338"/>
      <c r="D118" s="338"/>
      <c r="E118" s="338"/>
      <c r="F118" s="338"/>
      <c r="G118" s="338"/>
      <c r="H118" s="338"/>
      <c r="I118" s="338"/>
      <c r="J118" s="338"/>
      <c r="K118" s="338"/>
      <c r="L118" s="338"/>
      <c r="M118" s="338"/>
      <c r="N118" s="338"/>
      <c r="O118" s="338"/>
      <c r="P118" s="339"/>
      <c r="Q118" s="1"/>
      <c r="R118" s="1"/>
      <c r="S118" s="1"/>
      <c r="T118" s="1"/>
      <c r="U118" s="4"/>
    </row>
    <row r="119" spans="1:21" ht="135" customHeight="1" x14ac:dyDescent="0.2">
      <c r="A119" s="356"/>
      <c r="B119" s="357"/>
      <c r="C119" s="357"/>
      <c r="D119" s="357"/>
      <c r="E119" s="357"/>
      <c r="F119" s="357"/>
      <c r="G119" s="357"/>
      <c r="H119" s="357"/>
      <c r="I119" s="357"/>
      <c r="J119" s="357"/>
      <c r="K119" s="357"/>
      <c r="L119" s="357"/>
      <c r="M119" s="357"/>
      <c r="N119" s="357"/>
      <c r="O119" s="357"/>
      <c r="P119" s="358"/>
      <c r="Q119" s="1"/>
      <c r="R119" s="1"/>
      <c r="S119" s="1"/>
      <c r="T119" s="1"/>
      <c r="U119" s="4"/>
    </row>
    <row r="120" spans="1:21" ht="135" customHeight="1" x14ac:dyDescent="0.2">
      <c r="A120" s="356"/>
      <c r="B120" s="357"/>
      <c r="C120" s="357"/>
      <c r="D120" s="357"/>
      <c r="E120" s="357"/>
      <c r="F120" s="357"/>
      <c r="G120" s="357"/>
      <c r="H120" s="357"/>
      <c r="I120" s="357"/>
      <c r="J120" s="357"/>
      <c r="K120" s="357"/>
      <c r="L120" s="357"/>
      <c r="M120" s="357"/>
      <c r="N120" s="357"/>
      <c r="O120" s="357"/>
      <c r="P120" s="358"/>
      <c r="Q120" s="1"/>
      <c r="R120" s="1"/>
      <c r="S120" s="1"/>
      <c r="T120" s="1"/>
      <c r="U120" s="4"/>
    </row>
    <row r="121" spans="1:21" ht="135" customHeight="1" x14ac:dyDescent="0.2">
      <c r="A121" s="334"/>
      <c r="B121" s="335"/>
      <c r="C121" s="335"/>
      <c r="D121" s="335"/>
      <c r="E121" s="335"/>
      <c r="F121" s="335"/>
      <c r="G121" s="335"/>
      <c r="H121" s="335"/>
      <c r="I121" s="335"/>
      <c r="J121" s="335"/>
      <c r="K121" s="335"/>
      <c r="L121" s="335"/>
      <c r="M121" s="335"/>
      <c r="N121" s="335"/>
      <c r="O121" s="335"/>
      <c r="P121" s="336"/>
      <c r="Q121" s="1"/>
      <c r="R121" s="1"/>
      <c r="S121" s="1"/>
      <c r="T121" s="1"/>
      <c r="U121" s="4"/>
    </row>
    <row r="122" spans="1:21" ht="30" customHeight="1" x14ac:dyDescent="0.2">
      <c r="A122" s="331" t="s">
        <v>92</v>
      </c>
      <c r="B122" s="331"/>
      <c r="C122" s="331"/>
      <c r="D122" s="331"/>
      <c r="E122" s="331"/>
      <c r="F122" s="331"/>
      <c r="G122" s="331"/>
      <c r="H122" s="331"/>
      <c r="I122" s="331"/>
      <c r="J122" s="331"/>
      <c r="K122" s="331"/>
      <c r="L122" s="331"/>
      <c r="M122" s="331"/>
      <c r="N122" s="331"/>
      <c r="O122" s="331"/>
      <c r="P122" s="331"/>
      <c r="Q122" s="1"/>
      <c r="R122" s="1"/>
      <c r="S122" s="1"/>
      <c r="T122" s="1"/>
      <c r="U122" s="4"/>
    </row>
    <row r="123" spans="1:21" ht="12.75" x14ac:dyDescent="0.2">
      <c r="A123" s="107"/>
      <c r="B123" s="107"/>
      <c r="C123" s="107"/>
      <c r="D123" s="107"/>
      <c r="E123" s="107" t="s">
        <v>42</v>
      </c>
      <c r="F123" s="107"/>
      <c r="G123" s="106" t="str">
        <f>$A$15</f>
        <v>ALBEMARLE COUNTY PUBLIC SCHOOLS</v>
      </c>
      <c r="H123" s="107"/>
      <c r="I123" s="107"/>
      <c r="J123" s="107"/>
      <c r="K123" s="107"/>
      <c r="L123" s="107"/>
      <c r="M123" s="107" t="s">
        <v>43</v>
      </c>
      <c r="N123" s="107"/>
      <c r="O123" s="107"/>
      <c r="P123" s="151">
        <f>$I$15</f>
        <v>2</v>
      </c>
      <c r="Q123" s="1"/>
      <c r="R123" s="1"/>
      <c r="S123" s="1"/>
      <c r="T123" s="1"/>
      <c r="U123" s="4"/>
    </row>
    <row r="124" spans="1:21" ht="20.25" customHeight="1" x14ac:dyDescent="0.2">
      <c r="A124" s="153" t="s">
        <v>93</v>
      </c>
      <c r="B124" s="153"/>
      <c r="C124" s="153"/>
      <c r="D124" s="137"/>
      <c r="E124" s="137"/>
      <c r="F124" s="137"/>
      <c r="G124" s="137"/>
      <c r="H124" s="137"/>
      <c r="I124" s="137"/>
      <c r="J124" s="137"/>
      <c r="K124" s="137"/>
      <c r="L124" s="137"/>
      <c r="M124" s="137"/>
      <c r="N124" s="137"/>
      <c r="O124" s="137"/>
      <c r="P124" s="137"/>
      <c r="Q124" s="1"/>
      <c r="R124" s="1"/>
      <c r="S124" s="1"/>
      <c r="T124" s="1"/>
      <c r="U124" s="4"/>
    </row>
    <row r="125" spans="1:21" ht="21" customHeight="1" x14ac:dyDescent="0.2">
      <c r="A125" s="332" t="s">
        <v>94</v>
      </c>
      <c r="B125" s="333"/>
      <c r="C125" s="333"/>
      <c r="D125" s="333"/>
      <c r="E125" s="333"/>
      <c r="F125" s="333"/>
      <c r="G125" s="333"/>
      <c r="H125" s="333"/>
      <c r="I125" s="333"/>
      <c r="J125" s="333"/>
      <c r="K125" s="333"/>
      <c r="L125" s="333"/>
      <c r="M125" s="333"/>
      <c r="N125" s="333"/>
      <c r="O125" s="333"/>
      <c r="P125" s="333"/>
      <c r="Q125" s="1"/>
      <c r="R125" s="1"/>
      <c r="S125" s="1"/>
      <c r="T125" s="1"/>
      <c r="U125" s="4"/>
    </row>
    <row r="126" spans="1:21" ht="135" customHeight="1" x14ac:dyDescent="0.2">
      <c r="A126" s="337"/>
      <c r="B126" s="338"/>
      <c r="C126" s="338"/>
      <c r="D126" s="338"/>
      <c r="E126" s="338"/>
      <c r="F126" s="338"/>
      <c r="G126" s="338"/>
      <c r="H126" s="338"/>
      <c r="I126" s="338"/>
      <c r="J126" s="338"/>
      <c r="K126" s="338"/>
      <c r="L126" s="338"/>
      <c r="M126" s="338"/>
      <c r="N126" s="338"/>
      <c r="O126" s="338"/>
      <c r="P126" s="339"/>
      <c r="Q126" s="1"/>
      <c r="R126" s="1"/>
      <c r="S126" s="1"/>
      <c r="T126" s="1"/>
      <c r="U126" s="4"/>
    </row>
    <row r="127" spans="1:21" ht="135" customHeight="1" x14ac:dyDescent="0.2">
      <c r="A127" s="356"/>
      <c r="B127" s="357"/>
      <c r="C127" s="357"/>
      <c r="D127" s="357"/>
      <c r="E127" s="357"/>
      <c r="F127" s="357"/>
      <c r="G127" s="357"/>
      <c r="H127" s="357"/>
      <c r="I127" s="357"/>
      <c r="J127" s="357"/>
      <c r="K127" s="357"/>
      <c r="L127" s="357"/>
      <c r="M127" s="357"/>
      <c r="N127" s="357"/>
      <c r="O127" s="357"/>
      <c r="P127" s="358"/>
      <c r="Q127" s="1"/>
      <c r="R127" s="1"/>
      <c r="S127" s="1"/>
      <c r="T127" s="1"/>
      <c r="U127" s="4"/>
    </row>
    <row r="128" spans="1:21" ht="135" customHeight="1" x14ac:dyDescent="0.2">
      <c r="A128" s="356"/>
      <c r="B128" s="357"/>
      <c r="C128" s="357"/>
      <c r="D128" s="357"/>
      <c r="E128" s="357"/>
      <c r="F128" s="357"/>
      <c r="G128" s="357"/>
      <c r="H128" s="357"/>
      <c r="I128" s="357"/>
      <c r="J128" s="357"/>
      <c r="K128" s="357"/>
      <c r="L128" s="357"/>
      <c r="M128" s="357"/>
      <c r="N128" s="357"/>
      <c r="O128" s="357"/>
      <c r="P128" s="358"/>
      <c r="Q128" s="1"/>
      <c r="R128" s="1"/>
      <c r="S128" s="1"/>
      <c r="T128" s="1"/>
      <c r="U128" s="4"/>
    </row>
    <row r="129" spans="1:26" ht="135" customHeight="1" x14ac:dyDescent="0.2">
      <c r="A129" s="334"/>
      <c r="B129" s="335"/>
      <c r="C129" s="335"/>
      <c r="D129" s="335"/>
      <c r="E129" s="335"/>
      <c r="F129" s="335"/>
      <c r="G129" s="335"/>
      <c r="H129" s="335"/>
      <c r="I129" s="335"/>
      <c r="J129" s="335"/>
      <c r="K129" s="335"/>
      <c r="L129" s="335"/>
      <c r="M129" s="335"/>
      <c r="N129" s="335"/>
      <c r="O129" s="335"/>
      <c r="P129" s="336"/>
      <c r="Q129" s="1"/>
      <c r="R129" s="1"/>
      <c r="S129" s="1"/>
      <c r="T129" s="1"/>
      <c r="U129" s="4"/>
    </row>
    <row r="130" spans="1:26" ht="30" customHeight="1" x14ac:dyDescent="0.2">
      <c r="A130" s="410" t="s">
        <v>95</v>
      </c>
      <c r="B130" s="410"/>
      <c r="C130" s="410"/>
      <c r="D130" s="410"/>
      <c r="E130" s="410"/>
      <c r="F130" s="410"/>
      <c r="G130" s="410"/>
      <c r="H130" s="410"/>
      <c r="I130" s="410"/>
      <c r="J130" s="410"/>
      <c r="K130" s="410"/>
      <c r="L130" s="410"/>
      <c r="M130" s="410"/>
      <c r="N130" s="410"/>
      <c r="O130" s="410"/>
      <c r="P130" s="410"/>
      <c r="Q130" s="1"/>
      <c r="R130" s="1"/>
      <c r="S130" s="1"/>
      <c r="T130" s="1"/>
      <c r="U130" s="4"/>
    </row>
    <row r="131" spans="1:26" s="16" customFormat="1" ht="15" customHeight="1" x14ac:dyDescent="0.2">
      <c r="A131" s="134"/>
      <c r="B131" s="134"/>
      <c r="C131" s="134"/>
      <c r="D131" s="134"/>
      <c r="E131" s="134" t="s">
        <v>42</v>
      </c>
      <c r="F131" s="134"/>
      <c r="G131" s="252" t="str">
        <f>$A$15</f>
        <v>ALBEMARLE COUNTY PUBLIC SCHOOLS</v>
      </c>
      <c r="H131" s="134"/>
      <c r="I131" s="134"/>
      <c r="J131" s="134"/>
      <c r="K131" s="134"/>
      <c r="L131" s="134"/>
      <c r="M131" s="134" t="s">
        <v>43</v>
      </c>
      <c r="N131" s="134"/>
      <c r="O131" s="134"/>
      <c r="P131" s="151">
        <f>$I$15</f>
        <v>2</v>
      </c>
      <c r="Q131" s="1"/>
      <c r="R131" s="5"/>
      <c r="S131" s="5"/>
      <c r="T131" s="5"/>
      <c r="U131" s="6"/>
      <c r="Z131" s="17"/>
    </row>
    <row r="132" spans="1:26" ht="19.5" customHeight="1" x14ac:dyDescent="0.2">
      <c r="A132" s="340" t="s">
        <v>90</v>
      </c>
      <c r="B132" s="439"/>
      <c r="C132" s="439"/>
      <c r="D132" s="340"/>
      <c r="E132" s="340"/>
      <c r="F132" s="340"/>
      <c r="G132" s="340"/>
      <c r="H132" s="340"/>
      <c r="I132" s="340"/>
      <c r="J132" s="340"/>
      <c r="K132" s="340"/>
      <c r="L132" s="340"/>
      <c r="M132" s="340"/>
      <c r="N132" s="340"/>
      <c r="O132" s="340"/>
      <c r="P132" s="340"/>
      <c r="Q132" s="1"/>
      <c r="R132" s="1"/>
      <c r="S132" s="1"/>
      <c r="T132" s="1"/>
      <c r="U132" s="4"/>
    </row>
    <row r="133" spans="1:26" ht="42" customHeight="1" x14ac:dyDescent="0.2">
      <c r="A133" s="332" t="s">
        <v>96</v>
      </c>
      <c r="B133" s="333"/>
      <c r="C133" s="333"/>
      <c r="D133" s="333"/>
      <c r="E133" s="333"/>
      <c r="F133" s="333"/>
      <c r="G133" s="333"/>
      <c r="H133" s="333"/>
      <c r="I133" s="333"/>
      <c r="J133" s="333"/>
      <c r="K133" s="333"/>
      <c r="L133" s="333"/>
      <c r="M133" s="333"/>
      <c r="N133" s="333"/>
      <c r="O133" s="333"/>
      <c r="P133" s="333"/>
      <c r="Q133" s="1"/>
      <c r="R133" s="1"/>
      <c r="S133" s="1"/>
      <c r="T133" s="1"/>
      <c r="U133" s="4"/>
    </row>
    <row r="134" spans="1:26" ht="117" customHeight="1" x14ac:dyDescent="0.2">
      <c r="A134" s="337"/>
      <c r="B134" s="338"/>
      <c r="C134" s="338"/>
      <c r="D134" s="338"/>
      <c r="E134" s="338"/>
      <c r="F134" s="338"/>
      <c r="G134" s="338"/>
      <c r="H134" s="338"/>
      <c r="I134" s="338"/>
      <c r="J134" s="338"/>
      <c r="K134" s="338"/>
      <c r="L134" s="338"/>
      <c r="M134" s="338"/>
      <c r="N134" s="338"/>
      <c r="O134" s="338"/>
      <c r="P134" s="339"/>
      <c r="Q134" s="1"/>
      <c r="R134" s="1"/>
      <c r="S134" s="1"/>
      <c r="T134" s="1"/>
      <c r="U134" s="4"/>
    </row>
    <row r="135" spans="1:26" ht="117" customHeight="1" x14ac:dyDescent="0.2">
      <c r="A135" s="356"/>
      <c r="B135" s="357"/>
      <c r="C135" s="357"/>
      <c r="D135" s="357"/>
      <c r="E135" s="357"/>
      <c r="F135" s="357"/>
      <c r="G135" s="357"/>
      <c r="H135" s="357"/>
      <c r="I135" s="357"/>
      <c r="J135" s="357"/>
      <c r="K135" s="357"/>
      <c r="L135" s="357"/>
      <c r="M135" s="357"/>
      <c r="N135" s="357"/>
      <c r="O135" s="357"/>
      <c r="P135" s="358"/>
      <c r="Q135" s="1"/>
      <c r="R135" s="1"/>
      <c r="S135" s="1"/>
      <c r="T135" s="1"/>
      <c r="U135" s="4"/>
    </row>
    <row r="136" spans="1:26" ht="117" customHeight="1" x14ac:dyDescent="0.2">
      <c r="A136" s="356"/>
      <c r="B136" s="357"/>
      <c r="C136" s="357"/>
      <c r="D136" s="357"/>
      <c r="E136" s="357"/>
      <c r="F136" s="357"/>
      <c r="G136" s="357"/>
      <c r="H136" s="357"/>
      <c r="I136" s="357"/>
      <c r="J136" s="357"/>
      <c r="K136" s="357"/>
      <c r="L136" s="357"/>
      <c r="M136" s="357"/>
      <c r="N136" s="357"/>
      <c r="O136" s="357"/>
      <c r="P136" s="358"/>
      <c r="Q136" s="1"/>
      <c r="R136" s="1"/>
      <c r="S136" s="1"/>
      <c r="T136" s="1"/>
      <c r="U136" s="4"/>
    </row>
    <row r="137" spans="1:26" ht="117" customHeight="1" x14ac:dyDescent="0.2">
      <c r="A137" s="334"/>
      <c r="B137" s="335"/>
      <c r="C137" s="335"/>
      <c r="D137" s="335"/>
      <c r="E137" s="335"/>
      <c r="F137" s="335"/>
      <c r="G137" s="335"/>
      <c r="H137" s="335"/>
      <c r="I137" s="335"/>
      <c r="J137" s="335"/>
      <c r="K137" s="335"/>
      <c r="L137" s="335"/>
      <c r="M137" s="335"/>
      <c r="N137" s="335"/>
      <c r="O137" s="335"/>
      <c r="P137" s="336"/>
      <c r="Q137" s="1"/>
      <c r="R137" s="1"/>
      <c r="S137" s="1"/>
      <c r="T137" s="1"/>
      <c r="U137" s="4"/>
    </row>
    <row r="138" spans="1:26" ht="30" customHeight="1" x14ac:dyDescent="0.2">
      <c r="A138" s="173" t="s">
        <v>97</v>
      </c>
      <c r="B138" s="173"/>
      <c r="C138" s="173"/>
      <c r="D138" s="173"/>
      <c r="E138" s="138"/>
      <c r="F138" s="138"/>
      <c r="G138" s="138"/>
      <c r="H138" s="173"/>
      <c r="I138" s="138"/>
      <c r="J138" s="138"/>
      <c r="K138" s="138"/>
      <c r="L138" s="138"/>
      <c r="M138" s="138"/>
      <c r="N138" s="138"/>
      <c r="O138" s="138"/>
      <c r="P138" s="138"/>
      <c r="Q138" s="1"/>
      <c r="R138" s="1"/>
      <c r="S138" s="1"/>
      <c r="T138" s="1"/>
      <c r="U138" s="4"/>
    </row>
    <row r="139" spans="1:26" s="16" customFormat="1" ht="15" customHeight="1" x14ac:dyDescent="0.2">
      <c r="A139" s="134"/>
      <c r="B139" s="134"/>
      <c r="C139" s="134"/>
      <c r="D139" s="134"/>
      <c r="E139" s="134" t="s">
        <v>42</v>
      </c>
      <c r="F139" s="134"/>
      <c r="G139" s="252" t="str">
        <f>$A$15</f>
        <v>ALBEMARLE COUNTY PUBLIC SCHOOLS</v>
      </c>
      <c r="H139" s="134"/>
      <c r="I139" s="134"/>
      <c r="J139" s="134"/>
      <c r="K139" s="134"/>
      <c r="L139" s="134"/>
      <c r="M139" s="134" t="s">
        <v>43</v>
      </c>
      <c r="N139" s="134"/>
      <c r="O139" s="134"/>
      <c r="P139" s="151">
        <f>$I$15</f>
        <v>2</v>
      </c>
      <c r="Q139" s="1"/>
      <c r="R139" s="5"/>
      <c r="S139" s="5"/>
      <c r="T139" s="5"/>
      <c r="U139" s="6"/>
      <c r="Z139" s="17"/>
    </row>
    <row r="140" spans="1:26" ht="20.25" customHeight="1" x14ac:dyDescent="0.2">
      <c r="A140" s="340" t="s">
        <v>90</v>
      </c>
      <c r="B140" s="439"/>
      <c r="C140" s="439"/>
      <c r="D140" s="340"/>
      <c r="E140" s="340"/>
      <c r="F140" s="340"/>
      <c r="G140" s="340"/>
      <c r="H140" s="340"/>
      <c r="I140" s="340"/>
      <c r="J140" s="340"/>
      <c r="K140" s="340"/>
      <c r="L140" s="340"/>
      <c r="M140" s="340"/>
      <c r="N140" s="340"/>
      <c r="O140" s="340"/>
      <c r="P140" s="340"/>
      <c r="Q140" s="1"/>
      <c r="R140" s="1"/>
      <c r="S140" s="1"/>
      <c r="T140" s="1"/>
      <c r="U140" s="4"/>
    </row>
    <row r="141" spans="1:26" s="16" customFormat="1" ht="33.75" customHeight="1" x14ac:dyDescent="0.2">
      <c r="A141" s="332" t="s">
        <v>98</v>
      </c>
      <c r="B141" s="333"/>
      <c r="C141" s="333"/>
      <c r="D141" s="333"/>
      <c r="E141" s="333"/>
      <c r="F141" s="333"/>
      <c r="G141" s="333"/>
      <c r="H141" s="333"/>
      <c r="I141" s="333"/>
      <c r="J141" s="333"/>
      <c r="K141" s="333"/>
      <c r="L141" s="333"/>
      <c r="M141" s="333"/>
      <c r="N141" s="333"/>
      <c r="O141" s="333"/>
      <c r="P141" s="333"/>
      <c r="Q141" s="1"/>
      <c r="R141" s="5"/>
      <c r="S141" s="5"/>
      <c r="T141" s="5"/>
      <c r="U141" s="6"/>
      <c r="Z141" s="17"/>
    </row>
    <row r="142" spans="1:26" s="16" customFormat="1" ht="135" customHeight="1" x14ac:dyDescent="0.2">
      <c r="A142" s="337"/>
      <c r="B142" s="338"/>
      <c r="C142" s="338"/>
      <c r="D142" s="338"/>
      <c r="E142" s="338"/>
      <c r="F142" s="338"/>
      <c r="G142" s="338"/>
      <c r="H142" s="338"/>
      <c r="I142" s="338"/>
      <c r="J142" s="338"/>
      <c r="K142" s="338"/>
      <c r="L142" s="338"/>
      <c r="M142" s="338"/>
      <c r="N142" s="338"/>
      <c r="O142" s="338"/>
      <c r="P142" s="339"/>
      <c r="Q142" s="1"/>
      <c r="R142" s="5"/>
      <c r="S142" s="5"/>
      <c r="T142" s="5"/>
      <c r="U142" s="6"/>
      <c r="Z142" s="17"/>
    </row>
    <row r="143" spans="1:26" s="16" customFormat="1" ht="135" customHeight="1" x14ac:dyDescent="0.2">
      <c r="A143" s="356"/>
      <c r="B143" s="357"/>
      <c r="C143" s="357"/>
      <c r="D143" s="357"/>
      <c r="E143" s="357"/>
      <c r="F143" s="357"/>
      <c r="G143" s="357"/>
      <c r="H143" s="357"/>
      <c r="I143" s="357"/>
      <c r="J143" s="357"/>
      <c r="K143" s="357"/>
      <c r="L143" s="357"/>
      <c r="M143" s="357"/>
      <c r="N143" s="357"/>
      <c r="O143" s="357"/>
      <c r="P143" s="358"/>
      <c r="Q143" s="1"/>
      <c r="R143" s="5"/>
      <c r="S143" s="5"/>
      <c r="T143" s="5"/>
      <c r="U143" s="6"/>
      <c r="Z143" s="17"/>
    </row>
    <row r="144" spans="1:26" s="16" customFormat="1" ht="135" customHeight="1" x14ac:dyDescent="0.2">
      <c r="A144" s="356"/>
      <c r="B144" s="357"/>
      <c r="C144" s="357"/>
      <c r="D144" s="357"/>
      <c r="E144" s="357"/>
      <c r="F144" s="357"/>
      <c r="G144" s="357"/>
      <c r="H144" s="357"/>
      <c r="I144" s="357"/>
      <c r="J144" s="357"/>
      <c r="K144" s="357"/>
      <c r="L144" s="357"/>
      <c r="M144" s="357"/>
      <c r="N144" s="357"/>
      <c r="O144" s="357"/>
      <c r="P144" s="358"/>
      <c r="Q144" s="1"/>
      <c r="R144" s="5"/>
      <c r="S144" s="5"/>
      <c r="T144" s="5"/>
      <c r="U144" s="6"/>
      <c r="Z144" s="17"/>
    </row>
    <row r="145" spans="1:26" s="16" customFormat="1" ht="135" customHeight="1" x14ac:dyDescent="0.2">
      <c r="A145" s="334"/>
      <c r="B145" s="335"/>
      <c r="C145" s="335"/>
      <c r="D145" s="335"/>
      <c r="E145" s="335"/>
      <c r="F145" s="335"/>
      <c r="G145" s="335"/>
      <c r="H145" s="335"/>
      <c r="I145" s="335"/>
      <c r="J145" s="335"/>
      <c r="K145" s="335"/>
      <c r="L145" s="335"/>
      <c r="M145" s="335"/>
      <c r="N145" s="335"/>
      <c r="O145" s="335"/>
      <c r="P145" s="336"/>
      <c r="Q145" s="1"/>
      <c r="R145" s="5"/>
      <c r="S145" s="5"/>
      <c r="T145" s="5"/>
      <c r="U145" s="6"/>
      <c r="Z145" s="17"/>
    </row>
    <row r="146" spans="1:26" ht="30" customHeight="1" x14ac:dyDescent="0.2">
      <c r="A146" s="138" t="s">
        <v>99</v>
      </c>
      <c r="B146" s="173"/>
      <c r="C146" s="173"/>
      <c r="D146" s="173"/>
      <c r="E146" s="138"/>
      <c r="F146" s="138"/>
      <c r="G146" s="138"/>
      <c r="H146" s="173"/>
      <c r="I146" s="138"/>
      <c r="J146" s="138"/>
      <c r="K146" s="138"/>
      <c r="L146" s="138"/>
      <c r="M146" s="138"/>
      <c r="N146" s="138"/>
      <c r="O146" s="138"/>
      <c r="P146" s="138"/>
      <c r="Q146" s="1"/>
      <c r="R146" s="1"/>
      <c r="S146" s="1"/>
      <c r="T146" s="1"/>
      <c r="U146" s="4"/>
    </row>
    <row r="147" spans="1:26" ht="15" customHeight="1" x14ac:dyDescent="0.2">
      <c r="A147" s="134"/>
      <c r="B147" s="134"/>
      <c r="C147" s="134"/>
      <c r="D147" s="134"/>
      <c r="E147" s="134" t="s">
        <v>42</v>
      </c>
      <c r="F147" s="134"/>
      <c r="G147" s="252" t="str">
        <f>$A$15</f>
        <v>ALBEMARLE COUNTY PUBLIC SCHOOLS</v>
      </c>
      <c r="H147" s="134"/>
      <c r="I147" s="134"/>
      <c r="J147" s="134"/>
      <c r="K147" s="134"/>
      <c r="L147" s="134"/>
      <c r="M147" s="134" t="s">
        <v>43</v>
      </c>
      <c r="N147" s="134"/>
      <c r="O147" s="134"/>
      <c r="P147" s="151">
        <f>$I$15</f>
        <v>2</v>
      </c>
      <c r="Q147" s="1"/>
      <c r="R147" s="1"/>
      <c r="S147" s="1"/>
      <c r="T147" s="1"/>
      <c r="U147" s="4"/>
    </row>
    <row r="148" spans="1:26" ht="20.25" customHeight="1" x14ac:dyDescent="0.2">
      <c r="A148" s="439" t="s">
        <v>100</v>
      </c>
      <c r="B148" s="439"/>
      <c r="C148" s="439"/>
      <c r="D148" s="439"/>
      <c r="E148" s="439"/>
      <c r="F148" s="439"/>
      <c r="G148" s="439"/>
      <c r="H148" s="439"/>
      <c r="I148" s="439"/>
      <c r="J148" s="439"/>
      <c r="K148" s="439"/>
      <c r="L148" s="439"/>
      <c r="M148" s="439"/>
      <c r="N148" s="439"/>
      <c r="O148" s="439"/>
      <c r="P148" s="439"/>
      <c r="Q148" s="1"/>
      <c r="R148" s="1"/>
      <c r="S148" s="1"/>
      <c r="T148" s="1"/>
      <c r="U148" s="4"/>
    </row>
    <row r="149" spans="1:26" s="16" customFormat="1" ht="72.75" customHeight="1" x14ac:dyDescent="0.2">
      <c r="A149" s="343" t="s">
        <v>101</v>
      </c>
      <c r="B149" s="343"/>
      <c r="C149" s="343"/>
      <c r="D149" s="343"/>
      <c r="E149" s="343"/>
      <c r="F149" s="343"/>
      <c r="G149" s="343"/>
      <c r="H149" s="343"/>
      <c r="I149" s="343"/>
      <c r="J149" s="343"/>
      <c r="K149" s="343"/>
      <c r="L149" s="343"/>
      <c r="M149" s="343"/>
      <c r="N149" s="343"/>
      <c r="O149" s="343"/>
      <c r="P149" s="343"/>
      <c r="Q149" s="5"/>
      <c r="R149" s="5"/>
      <c r="S149" s="5"/>
      <c r="T149" s="5"/>
      <c r="U149" s="6"/>
      <c r="Z149" s="17"/>
    </row>
    <row r="150" spans="1:26" s="16" customFormat="1" ht="135" customHeight="1" x14ac:dyDescent="0.2">
      <c r="A150" s="404"/>
      <c r="B150" s="405"/>
      <c r="C150" s="405"/>
      <c r="D150" s="405"/>
      <c r="E150" s="405"/>
      <c r="F150" s="405"/>
      <c r="G150" s="405"/>
      <c r="H150" s="405"/>
      <c r="I150" s="405"/>
      <c r="J150" s="405"/>
      <c r="K150" s="405"/>
      <c r="L150" s="405"/>
      <c r="M150" s="405"/>
      <c r="N150" s="405"/>
      <c r="O150" s="405"/>
      <c r="P150" s="406"/>
      <c r="Q150" s="5"/>
      <c r="R150" s="5"/>
      <c r="S150" s="5"/>
      <c r="T150" s="5"/>
      <c r="U150" s="6"/>
      <c r="Z150" s="17"/>
    </row>
    <row r="151" spans="1:26" s="16" customFormat="1" ht="135" customHeight="1" x14ac:dyDescent="0.2">
      <c r="A151" s="407"/>
      <c r="B151" s="408"/>
      <c r="C151" s="408"/>
      <c r="D151" s="408"/>
      <c r="E151" s="408"/>
      <c r="F151" s="408"/>
      <c r="G151" s="408"/>
      <c r="H151" s="408"/>
      <c r="I151" s="408"/>
      <c r="J151" s="408"/>
      <c r="K151" s="408"/>
      <c r="L151" s="408"/>
      <c r="M151" s="408"/>
      <c r="N151" s="408"/>
      <c r="O151" s="408"/>
      <c r="P151" s="409"/>
      <c r="Q151" s="5"/>
      <c r="R151" s="5"/>
      <c r="S151" s="5"/>
      <c r="T151" s="5"/>
      <c r="U151" s="6"/>
      <c r="Z151" s="17"/>
    </row>
    <row r="152" spans="1:26" s="16" customFormat="1" ht="135" customHeight="1" x14ac:dyDescent="0.2">
      <c r="A152" s="407"/>
      <c r="B152" s="408"/>
      <c r="C152" s="408"/>
      <c r="D152" s="408"/>
      <c r="E152" s="408"/>
      <c r="F152" s="408"/>
      <c r="G152" s="408"/>
      <c r="H152" s="408"/>
      <c r="I152" s="408"/>
      <c r="J152" s="408"/>
      <c r="K152" s="408"/>
      <c r="L152" s="408"/>
      <c r="M152" s="408"/>
      <c r="N152" s="408"/>
      <c r="O152" s="408"/>
      <c r="P152" s="409"/>
      <c r="Q152" s="1"/>
      <c r="R152" s="5"/>
      <c r="S152" s="5"/>
      <c r="T152" s="5"/>
      <c r="U152" s="6"/>
      <c r="Z152" s="17"/>
    </row>
    <row r="153" spans="1:26" ht="135" customHeight="1" x14ac:dyDescent="0.2">
      <c r="A153" s="467"/>
      <c r="B153" s="468"/>
      <c r="C153" s="468"/>
      <c r="D153" s="468"/>
      <c r="E153" s="468"/>
      <c r="F153" s="468"/>
      <c r="G153" s="468"/>
      <c r="H153" s="468"/>
      <c r="I153" s="468"/>
      <c r="J153" s="468"/>
      <c r="K153" s="468"/>
      <c r="L153" s="468"/>
      <c r="M153" s="468"/>
      <c r="N153" s="468"/>
      <c r="O153" s="468"/>
      <c r="P153" s="469"/>
      <c r="Q153" s="1"/>
      <c r="R153" s="1"/>
      <c r="S153" s="1"/>
      <c r="T153" s="1"/>
      <c r="U153" s="4"/>
    </row>
    <row r="154" spans="1:26" s="16" customFormat="1" ht="30" customHeight="1" x14ac:dyDescent="0.2">
      <c r="A154" s="138" t="s">
        <v>102</v>
      </c>
      <c r="B154" s="173"/>
      <c r="C154" s="173"/>
      <c r="D154" s="173"/>
      <c r="E154" s="138"/>
      <c r="F154" s="138"/>
      <c r="G154" s="138"/>
      <c r="H154" s="173"/>
      <c r="I154" s="138"/>
      <c r="J154" s="138"/>
      <c r="K154" s="138"/>
      <c r="L154" s="138"/>
      <c r="M154" s="138"/>
      <c r="N154" s="138"/>
      <c r="O154" s="138"/>
      <c r="P154" s="138"/>
      <c r="Q154" s="1"/>
      <c r="R154" s="5"/>
      <c r="S154" s="5"/>
      <c r="T154" s="5"/>
      <c r="U154" s="6"/>
      <c r="Z154" s="17"/>
    </row>
    <row r="155" spans="1:26" s="16" customFormat="1" ht="15" customHeight="1" x14ac:dyDescent="0.2">
      <c r="A155" s="134"/>
      <c r="B155" s="134"/>
      <c r="C155" s="134"/>
      <c r="D155" s="134"/>
      <c r="E155" s="134" t="s">
        <v>42</v>
      </c>
      <c r="F155" s="134"/>
      <c r="G155" s="252" t="str">
        <f>$A$15</f>
        <v>ALBEMARLE COUNTY PUBLIC SCHOOLS</v>
      </c>
      <c r="H155" s="134"/>
      <c r="I155" s="134"/>
      <c r="J155" s="134"/>
      <c r="K155" s="134"/>
      <c r="L155" s="134"/>
      <c r="M155" s="134" t="s">
        <v>43</v>
      </c>
      <c r="N155" s="134"/>
      <c r="O155" s="134"/>
      <c r="P155" s="113">
        <f>$I$15</f>
        <v>2</v>
      </c>
      <c r="Q155" s="1"/>
      <c r="R155" s="5"/>
      <c r="S155" s="5"/>
      <c r="T155" s="5"/>
      <c r="U155" s="6"/>
      <c r="Z155" s="17"/>
    </row>
    <row r="156" spans="1:26" s="16" customFormat="1" ht="20.25" customHeight="1" x14ac:dyDescent="0.2">
      <c r="A156" s="439" t="s">
        <v>103</v>
      </c>
      <c r="B156" s="439"/>
      <c r="C156" s="439"/>
      <c r="D156" s="439"/>
      <c r="E156" s="439"/>
      <c r="F156" s="439"/>
      <c r="G156" s="439"/>
      <c r="H156" s="439"/>
      <c r="I156" s="439"/>
      <c r="J156" s="439"/>
      <c r="K156" s="439"/>
      <c r="L156" s="439"/>
      <c r="M156" s="439"/>
      <c r="N156" s="439"/>
      <c r="O156" s="439"/>
      <c r="P156" s="439"/>
      <c r="Q156" s="1"/>
      <c r="R156" s="5"/>
      <c r="S156" s="5"/>
      <c r="T156" s="5"/>
      <c r="U156" s="6"/>
      <c r="Z156" s="17"/>
    </row>
    <row r="157" spans="1:26" s="16" customFormat="1" ht="32.25" customHeight="1" x14ac:dyDescent="0.2">
      <c r="A157" s="174" t="s">
        <v>72</v>
      </c>
      <c r="B157" s="350" t="s">
        <v>104</v>
      </c>
      <c r="C157" s="350"/>
      <c r="D157" s="350"/>
      <c r="E157" s="350"/>
      <c r="F157" s="350"/>
      <c r="G157" s="350"/>
      <c r="H157" s="350"/>
      <c r="I157" s="350"/>
      <c r="J157" s="350"/>
      <c r="K157" s="350"/>
      <c r="L157" s="350"/>
      <c r="M157" s="350"/>
      <c r="N157" s="350"/>
      <c r="O157" s="350"/>
      <c r="P157" s="350"/>
      <c r="Q157" s="1"/>
      <c r="R157" s="5"/>
      <c r="S157" s="5"/>
      <c r="T157" s="5"/>
      <c r="U157" s="6"/>
      <c r="Z157" s="17"/>
    </row>
    <row r="158" spans="1:26" s="16" customFormat="1" ht="118.5" customHeight="1" x14ac:dyDescent="0.2">
      <c r="A158" s="175" t="s">
        <v>75</v>
      </c>
      <c r="B158" s="343" t="s">
        <v>105</v>
      </c>
      <c r="C158" s="343"/>
      <c r="D158" s="343"/>
      <c r="E158" s="343"/>
      <c r="F158" s="343"/>
      <c r="G158" s="343"/>
      <c r="H158" s="343"/>
      <c r="I158" s="343"/>
      <c r="J158" s="343"/>
      <c r="K158" s="343"/>
      <c r="L158" s="343"/>
      <c r="M158" s="343"/>
      <c r="N158" s="343"/>
      <c r="O158" s="343"/>
      <c r="P158" s="343"/>
      <c r="Q158" s="1"/>
      <c r="R158" s="5"/>
      <c r="S158" s="5"/>
      <c r="T158" s="5"/>
      <c r="U158" s="6"/>
      <c r="Z158" s="17"/>
    </row>
    <row r="159" spans="1:26" s="16" customFormat="1" ht="15" customHeight="1" x14ac:dyDescent="0.2">
      <c r="A159" s="401" t="s">
        <v>106</v>
      </c>
      <c r="B159" s="402"/>
      <c r="C159" s="402"/>
      <c r="D159" s="402"/>
      <c r="E159" s="402"/>
      <c r="F159" s="402"/>
      <c r="G159" s="402"/>
      <c r="H159" s="402"/>
      <c r="I159" s="402"/>
      <c r="J159" s="402"/>
      <c r="K159" s="402"/>
      <c r="L159" s="402"/>
      <c r="M159" s="402"/>
      <c r="N159" s="402"/>
      <c r="O159" s="402"/>
      <c r="P159" s="403"/>
      <c r="Q159" s="1"/>
      <c r="R159" s="5"/>
      <c r="S159" s="5"/>
      <c r="T159" s="5"/>
      <c r="U159" s="6"/>
      <c r="Z159" s="17"/>
    </row>
    <row r="160" spans="1:26" s="16" customFormat="1" ht="117" customHeight="1" x14ac:dyDescent="0.2">
      <c r="A160" s="395"/>
      <c r="B160" s="396"/>
      <c r="C160" s="396"/>
      <c r="D160" s="396"/>
      <c r="E160" s="396"/>
      <c r="F160" s="396"/>
      <c r="G160" s="396"/>
      <c r="H160" s="396"/>
      <c r="I160" s="396"/>
      <c r="J160" s="396"/>
      <c r="K160" s="396"/>
      <c r="L160" s="396"/>
      <c r="M160" s="396"/>
      <c r="N160" s="396"/>
      <c r="O160" s="396"/>
      <c r="P160" s="397"/>
      <c r="Q160" s="1"/>
      <c r="R160" s="5"/>
      <c r="S160" s="5"/>
      <c r="T160" s="5"/>
      <c r="U160" s="6"/>
      <c r="Z160" s="17"/>
    </row>
    <row r="161" spans="1:26" s="16" customFormat="1" ht="3.75" customHeight="1" x14ac:dyDescent="0.2">
      <c r="A161" s="107"/>
      <c r="B161" s="107"/>
      <c r="C161" s="107"/>
      <c r="D161" s="107"/>
      <c r="E161" s="107"/>
      <c r="F161" s="107"/>
      <c r="G161" s="107"/>
      <c r="H161" s="107"/>
      <c r="I161" s="107"/>
      <c r="J161" s="107"/>
      <c r="K161" s="107"/>
      <c r="L161" s="107"/>
      <c r="M161" s="107"/>
      <c r="N161" s="107"/>
      <c r="O161" s="107"/>
      <c r="P161" s="107"/>
      <c r="Q161" s="1"/>
      <c r="R161" s="5"/>
      <c r="S161" s="5"/>
      <c r="T161" s="5"/>
      <c r="U161" s="6"/>
      <c r="Z161" s="17"/>
    </row>
    <row r="162" spans="1:26" s="16" customFormat="1" ht="15" customHeight="1" x14ac:dyDescent="0.2">
      <c r="A162" s="398" t="s">
        <v>107</v>
      </c>
      <c r="B162" s="399"/>
      <c r="C162" s="399"/>
      <c r="D162" s="399"/>
      <c r="E162" s="399"/>
      <c r="F162" s="399"/>
      <c r="G162" s="399"/>
      <c r="H162" s="399"/>
      <c r="I162" s="399"/>
      <c r="J162" s="399"/>
      <c r="K162" s="399"/>
      <c r="L162" s="399"/>
      <c r="M162" s="399"/>
      <c r="N162" s="399"/>
      <c r="O162" s="399"/>
      <c r="P162" s="400"/>
      <c r="Q162" s="1"/>
      <c r="R162" s="5"/>
      <c r="S162" s="5"/>
      <c r="T162" s="5"/>
      <c r="U162" s="6"/>
      <c r="Z162" s="17"/>
    </row>
    <row r="163" spans="1:26" s="16" customFormat="1" ht="117" customHeight="1" x14ac:dyDescent="0.2">
      <c r="A163" s="395"/>
      <c r="B163" s="396"/>
      <c r="C163" s="396"/>
      <c r="D163" s="396"/>
      <c r="E163" s="396"/>
      <c r="F163" s="396"/>
      <c r="G163" s="396"/>
      <c r="H163" s="396"/>
      <c r="I163" s="396"/>
      <c r="J163" s="396"/>
      <c r="K163" s="396"/>
      <c r="L163" s="396"/>
      <c r="M163" s="396"/>
      <c r="N163" s="396"/>
      <c r="O163" s="396"/>
      <c r="P163" s="397"/>
      <c r="Q163" s="1"/>
      <c r="R163" s="5"/>
      <c r="S163" s="5"/>
      <c r="T163" s="5"/>
      <c r="U163" s="6"/>
      <c r="Z163" s="17"/>
    </row>
    <row r="164" spans="1:26" s="16" customFormat="1" ht="3.75" customHeight="1" x14ac:dyDescent="0.2">
      <c r="A164" s="107"/>
      <c r="B164" s="107"/>
      <c r="C164" s="107"/>
      <c r="D164" s="107"/>
      <c r="E164" s="107"/>
      <c r="F164" s="107"/>
      <c r="G164" s="107"/>
      <c r="H164" s="107"/>
      <c r="I164" s="107"/>
      <c r="J164" s="107"/>
      <c r="K164" s="107"/>
      <c r="L164" s="107"/>
      <c r="M164" s="107"/>
      <c r="N164" s="107"/>
      <c r="O164" s="107"/>
      <c r="P164" s="107"/>
      <c r="Q164" s="1"/>
      <c r="R164" s="5"/>
      <c r="S164" s="5"/>
      <c r="T164" s="5"/>
      <c r="U164" s="6"/>
      <c r="Z164" s="17"/>
    </row>
    <row r="165" spans="1:26" s="16" customFormat="1" ht="15" customHeight="1" x14ac:dyDescent="0.2">
      <c r="A165" s="401" t="s">
        <v>108</v>
      </c>
      <c r="B165" s="402"/>
      <c r="C165" s="402"/>
      <c r="D165" s="402"/>
      <c r="E165" s="402"/>
      <c r="F165" s="402"/>
      <c r="G165" s="402"/>
      <c r="H165" s="402"/>
      <c r="I165" s="402"/>
      <c r="J165" s="402"/>
      <c r="K165" s="402"/>
      <c r="L165" s="402"/>
      <c r="M165" s="402"/>
      <c r="N165" s="402"/>
      <c r="O165" s="402"/>
      <c r="P165" s="403"/>
      <c r="Q165" s="1"/>
      <c r="R165" s="5"/>
      <c r="S165" s="5"/>
      <c r="T165" s="5"/>
      <c r="U165" s="6"/>
      <c r="Z165" s="17"/>
    </row>
    <row r="166" spans="1:26" s="16" customFormat="1" ht="117" customHeight="1" x14ac:dyDescent="0.2">
      <c r="A166" s="395"/>
      <c r="B166" s="396"/>
      <c r="C166" s="396"/>
      <c r="D166" s="396"/>
      <c r="E166" s="396"/>
      <c r="F166" s="396"/>
      <c r="G166" s="396"/>
      <c r="H166" s="396"/>
      <c r="I166" s="396"/>
      <c r="J166" s="396"/>
      <c r="K166" s="396"/>
      <c r="L166" s="396"/>
      <c r="M166" s="396"/>
      <c r="N166" s="396"/>
      <c r="O166" s="396"/>
      <c r="P166" s="397"/>
      <c r="Q166" s="1"/>
      <c r="R166" s="5"/>
      <c r="S166" s="5"/>
      <c r="T166" s="5"/>
      <c r="U166" s="6"/>
      <c r="Z166" s="17"/>
    </row>
    <row r="167" spans="1:26" s="16" customFormat="1" ht="3.75" customHeight="1" x14ac:dyDescent="0.25">
      <c r="A167" s="105"/>
      <c r="B167" s="105"/>
      <c r="C167" s="105"/>
      <c r="D167" s="107"/>
      <c r="E167" s="107"/>
      <c r="F167" s="107"/>
      <c r="G167" s="107"/>
      <c r="H167" s="107"/>
      <c r="I167" s="107"/>
      <c r="J167" s="107"/>
      <c r="K167" s="107"/>
      <c r="L167" s="107"/>
      <c r="M167" s="107"/>
      <c r="N167" s="107"/>
      <c r="O167" s="107"/>
      <c r="P167" s="107"/>
      <c r="Q167" s="1"/>
      <c r="R167" s="5"/>
      <c r="S167" s="5"/>
      <c r="T167" s="5"/>
      <c r="U167" s="6"/>
      <c r="Z167" s="17"/>
    </row>
    <row r="168" spans="1:26" s="16" customFormat="1" ht="15" customHeight="1" x14ac:dyDescent="0.2">
      <c r="A168" s="398" t="s">
        <v>107</v>
      </c>
      <c r="B168" s="399"/>
      <c r="C168" s="399"/>
      <c r="D168" s="399"/>
      <c r="E168" s="399"/>
      <c r="F168" s="399"/>
      <c r="G168" s="399"/>
      <c r="H168" s="399"/>
      <c r="I168" s="399"/>
      <c r="J168" s="399"/>
      <c r="K168" s="399"/>
      <c r="L168" s="399"/>
      <c r="M168" s="399"/>
      <c r="N168" s="399"/>
      <c r="O168" s="399"/>
      <c r="P168" s="400"/>
      <c r="Q168" s="1"/>
      <c r="R168" s="5"/>
      <c r="S168" s="5"/>
      <c r="T168" s="5"/>
      <c r="U168" s="6"/>
      <c r="Z168" s="17"/>
    </row>
    <row r="169" spans="1:26" s="16" customFormat="1" ht="117" customHeight="1" x14ac:dyDescent="0.2">
      <c r="A169" s="395"/>
      <c r="B169" s="396"/>
      <c r="C169" s="396"/>
      <c r="D169" s="396"/>
      <c r="E169" s="396"/>
      <c r="F169" s="396"/>
      <c r="G169" s="396"/>
      <c r="H169" s="396"/>
      <c r="I169" s="396"/>
      <c r="J169" s="396"/>
      <c r="K169" s="396"/>
      <c r="L169" s="396"/>
      <c r="M169" s="396"/>
      <c r="N169" s="396"/>
      <c r="O169" s="396"/>
      <c r="P169" s="397"/>
      <c r="Q169" s="1"/>
      <c r="R169" s="5"/>
      <c r="S169" s="5"/>
      <c r="T169" s="5"/>
      <c r="U169" s="6"/>
      <c r="Z169" s="17"/>
    </row>
    <row r="170" spans="1:26" s="16" customFormat="1" ht="30" customHeight="1" x14ac:dyDescent="0.2">
      <c r="A170" s="138" t="s">
        <v>109</v>
      </c>
      <c r="B170" s="138"/>
      <c r="C170" s="138"/>
      <c r="D170" s="138"/>
      <c r="E170" s="138"/>
      <c r="F170" s="138"/>
      <c r="G170" s="138"/>
      <c r="H170" s="138"/>
      <c r="I170" s="138"/>
      <c r="J170" s="138"/>
      <c r="K170" s="138"/>
      <c r="L170" s="138"/>
      <c r="M170" s="138"/>
      <c r="N170" s="138"/>
      <c r="O170" s="138"/>
      <c r="P170" s="138"/>
      <c r="Q170" s="1"/>
      <c r="R170" s="5"/>
      <c r="S170" s="5"/>
      <c r="T170" s="5"/>
      <c r="U170" s="6"/>
      <c r="Z170" s="17"/>
    </row>
    <row r="171" spans="1:26" s="16" customFormat="1" ht="15" customHeight="1" x14ac:dyDescent="0.2">
      <c r="A171" s="134"/>
      <c r="B171" s="134"/>
      <c r="C171" s="134"/>
      <c r="D171" s="134"/>
      <c r="E171" s="134" t="s">
        <v>42</v>
      </c>
      <c r="F171" s="134"/>
      <c r="G171" s="252" t="str">
        <f>$A$15</f>
        <v>ALBEMARLE COUNTY PUBLIC SCHOOLS</v>
      </c>
      <c r="H171" s="134"/>
      <c r="I171" s="134"/>
      <c r="J171" s="134"/>
      <c r="K171" s="134"/>
      <c r="L171" s="134"/>
      <c r="M171" s="134" t="s">
        <v>43</v>
      </c>
      <c r="N171" s="134"/>
      <c r="O171" s="134"/>
      <c r="P171" s="113">
        <f>$I$15</f>
        <v>2</v>
      </c>
      <c r="Q171" s="1"/>
      <c r="R171" s="5"/>
      <c r="S171" s="5"/>
      <c r="T171" s="5"/>
      <c r="U171" s="6"/>
      <c r="Z171" s="17"/>
    </row>
    <row r="172" spans="1:26" s="16" customFormat="1" ht="20.25" customHeight="1" x14ac:dyDescent="0.2">
      <c r="A172" s="439" t="s">
        <v>110</v>
      </c>
      <c r="B172" s="439"/>
      <c r="C172" s="439"/>
      <c r="D172" s="439"/>
      <c r="E172" s="439"/>
      <c r="F172" s="439"/>
      <c r="G172" s="439"/>
      <c r="H172" s="439"/>
      <c r="I172" s="439"/>
      <c r="J172" s="439"/>
      <c r="K172" s="439"/>
      <c r="L172" s="439"/>
      <c r="M172" s="439"/>
      <c r="N172" s="439"/>
      <c r="O172" s="439"/>
      <c r="P172" s="439"/>
      <c r="Q172" s="1"/>
      <c r="R172" s="5"/>
      <c r="S172" s="5"/>
      <c r="T172" s="5"/>
      <c r="U172" s="6"/>
      <c r="Z172" s="17"/>
    </row>
    <row r="173" spans="1:26" s="16" customFormat="1" ht="15" customHeight="1" x14ac:dyDescent="0.2">
      <c r="A173" s="401" t="s">
        <v>111</v>
      </c>
      <c r="B173" s="402"/>
      <c r="C173" s="402"/>
      <c r="D173" s="402"/>
      <c r="E173" s="402"/>
      <c r="F173" s="402"/>
      <c r="G173" s="402"/>
      <c r="H173" s="402"/>
      <c r="I173" s="402"/>
      <c r="J173" s="402"/>
      <c r="K173" s="402"/>
      <c r="L173" s="402"/>
      <c r="M173" s="402"/>
      <c r="N173" s="402"/>
      <c r="O173" s="402"/>
      <c r="P173" s="403"/>
      <c r="Q173" s="1"/>
      <c r="R173" s="5"/>
      <c r="S173" s="5"/>
      <c r="T173" s="5"/>
      <c r="U173" s="6"/>
      <c r="Z173" s="17"/>
    </row>
    <row r="174" spans="1:26" s="16" customFormat="1" ht="150" customHeight="1" x14ac:dyDescent="0.2">
      <c r="A174" s="395"/>
      <c r="B174" s="396"/>
      <c r="C174" s="396"/>
      <c r="D174" s="396"/>
      <c r="E174" s="396"/>
      <c r="F174" s="396"/>
      <c r="G174" s="396"/>
      <c r="H174" s="396"/>
      <c r="I174" s="396"/>
      <c r="J174" s="396"/>
      <c r="K174" s="396"/>
      <c r="L174" s="396"/>
      <c r="M174" s="396"/>
      <c r="N174" s="396"/>
      <c r="O174" s="396"/>
      <c r="P174" s="397"/>
      <c r="Q174" s="1"/>
      <c r="R174" s="5"/>
      <c r="S174" s="5"/>
      <c r="T174" s="5"/>
      <c r="U174" s="6"/>
      <c r="Z174" s="17"/>
    </row>
    <row r="175" spans="1:26" s="16" customFormat="1" ht="7.5" customHeight="1" x14ac:dyDescent="0.25">
      <c r="A175" s="105"/>
      <c r="B175" s="105"/>
      <c r="C175" s="105"/>
      <c r="D175" s="107"/>
      <c r="E175" s="107"/>
      <c r="F175" s="107"/>
      <c r="G175" s="107"/>
      <c r="H175" s="107"/>
      <c r="I175" s="107"/>
      <c r="J175" s="107"/>
      <c r="K175" s="107"/>
      <c r="L175" s="107"/>
      <c r="M175" s="107"/>
      <c r="N175" s="107"/>
      <c r="O175" s="107"/>
      <c r="P175" s="107"/>
      <c r="Q175" s="1"/>
      <c r="R175" s="5"/>
      <c r="S175" s="5"/>
      <c r="T175" s="5"/>
      <c r="U175" s="6"/>
      <c r="Z175" s="17"/>
    </row>
    <row r="176" spans="1:26" s="16" customFormat="1" ht="15" customHeight="1" x14ac:dyDescent="0.2">
      <c r="A176" s="398" t="s">
        <v>107</v>
      </c>
      <c r="B176" s="399"/>
      <c r="C176" s="399"/>
      <c r="D176" s="399"/>
      <c r="E176" s="399"/>
      <c r="F176" s="399"/>
      <c r="G176" s="399"/>
      <c r="H176" s="399"/>
      <c r="I176" s="399"/>
      <c r="J176" s="399"/>
      <c r="K176" s="399"/>
      <c r="L176" s="399"/>
      <c r="M176" s="399"/>
      <c r="N176" s="399"/>
      <c r="O176" s="399"/>
      <c r="P176" s="400"/>
      <c r="Q176" s="1"/>
      <c r="R176" s="5"/>
      <c r="S176" s="5"/>
      <c r="T176" s="5"/>
      <c r="U176" s="6"/>
      <c r="Z176" s="17"/>
    </row>
    <row r="177" spans="1:26" s="16" customFormat="1" ht="150" customHeight="1" x14ac:dyDescent="0.2">
      <c r="A177" s="395"/>
      <c r="B177" s="396"/>
      <c r="C177" s="396"/>
      <c r="D177" s="396"/>
      <c r="E177" s="396"/>
      <c r="F177" s="396"/>
      <c r="G177" s="396"/>
      <c r="H177" s="396"/>
      <c r="I177" s="396"/>
      <c r="J177" s="396"/>
      <c r="K177" s="396"/>
      <c r="L177" s="396"/>
      <c r="M177" s="396"/>
      <c r="N177" s="396"/>
      <c r="O177" s="396"/>
      <c r="P177" s="397"/>
      <c r="Q177" s="1"/>
      <c r="R177" s="5"/>
      <c r="S177" s="5"/>
      <c r="T177" s="5"/>
      <c r="U177" s="6"/>
      <c r="Z177" s="17"/>
    </row>
    <row r="178" spans="1:26" s="16" customFormat="1" ht="7.5" customHeight="1" x14ac:dyDescent="0.2">
      <c r="A178" s="171" t="s">
        <v>112</v>
      </c>
      <c r="B178" s="171"/>
      <c r="C178" s="171"/>
      <c r="D178" s="107"/>
      <c r="E178" s="107"/>
      <c r="F178" s="107"/>
      <c r="G178" s="107"/>
      <c r="H178" s="107"/>
      <c r="I178" s="107"/>
      <c r="J178" s="107"/>
      <c r="K178" s="107"/>
      <c r="L178" s="107"/>
      <c r="M178" s="107"/>
      <c r="N178" s="107"/>
      <c r="O178" s="107"/>
      <c r="P178" s="107"/>
      <c r="Q178" s="1"/>
      <c r="R178" s="5"/>
      <c r="S178" s="5"/>
      <c r="T178" s="5"/>
      <c r="U178" s="6"/>
      <c r="Z178" s="17"/>
    </row>
    <row r="179" spans="1:26" s="16" customFormat="1" ht="15" customHeight="1" x14ac:dyDescent="0.2">
      <c r="A179" s="401" t="s">
        <v>113</v>
      </c>
      <c r="B179" s="402"/>
      <c r="C179" s="402"/>
      <c r="D179" s="402"/>
      <c r="E179" s="402"/>
      <c r="F179" s="402"/>
      <c r="G179" s="402"/>
      <c r="H179" s="402"/>
      <c r="I179" s="402"/>
      <c r="J179" s="402"/>
      <c r="K179" s="402"/>
      <c r="L179" s="402"/>
      <c r="M179" s="402"/>
      <c r="N179" s="402"/>
      <c r="O179" s="402"/>
      <c r="P179" s="403"/>
      <c r="Q179" s="1"/>
      <c r="R179" s="5"/>
      <c r="S179" s="5"/>
      <c r="T179" s="5"/>
      <c r="U179" s="6"/>
      <c r="Z179" s="17"/>
    </row>
    <row r="180" spans="1:26" s="16" customFormat="1" ht="150" customHeight="1" x14ac:dyDescent="0.2">
      <c r="A180" s="395"/>
      <c r="B180" s="396"/>
      <c r="C180" s="396"/>
      <c r="D180" s="396"/>
      <c r="E180" s="396"/>
      <c r="F180" s="396"/>
      <c r="G180" s="396"/>
      <c r="H180" s="396"/>
      <c r="I180" s="396"/>
      <c r="J180" s="396"/>
      <c r="K180" s="396"/>
      <c r="L180" s="396"/>
      <c r="M180" s="396"/>
      <c r="N180" s="396"/>
      <c r="O180" s="396"/>
      <c r="P180" s="397"/>
      <c r="Q180" s="1"/>
      <c r="R180" s="5"/>
      <c r="S180" s="5"/>
      <c r="T180" s="5"/>
      <c r="U180" s="6"/>
      <c r="Z180" s="17"/>
    </row>
    <row r="181" spans="1:26" s="16" customFormat="1" ht="7.5" customHeight="1" x14ac:dyDescent="0.25">
      <c r="A181" s="105"/>
      <c r="B181" s="105"/>
      <c r="C181" s="105"/>
      <c r="D181" s="107"/>
      <c r="E181" s="107"/>
      <c r="F181" s="107"/>
      <c r="G181" s="107"/>
      <c r="H181" s="107"/>
      <c r="I181" s="107"/>
      <c r="J181" s="107"/>
      <c r="K181" s="107"/>
      <c r="L181" s="107"/>
      <c r="M181" s="107"/>
      <c r="N181" s="107"/>
      <c r="O181" s="107"/>
      <c r="P181" s="107"/>
      <c r="Q181" s="1"/>
      <c r="R181" s="5"/>
      <c r="S181" s="5"/>
      <c r="T181" s="5"/>
      <c r="U181" s="6"/>
      <c r="Z181" s="17"/>
    </row>
    <row r="182" spans="1:26" s="16" customFormat="1" ht="15" customHeight="1" x14ac:dyDescent="0.2">
      <c r="A182" s="398" t="s">
        <v>107</v>
      </c>
      <c r="B182" s="399"/>
      <c r="C182" s="399"/>
      <c r="D182" s="399"/>
      <c r="E182" s="399"/>
      <c r="F182" s="399"/>
      <c r="G182" s="399"/>
      <c r="H182" s="399"/>
      <c r="I182" s="399"/>
      <c r="J182" s="399"/>
      <c r="K182" s="399"/>
      <c r="L182" s="399"/>
      <c r="M182" s="399"/>
      <c r="N182" s="399"/>
      <c r="O182" s="399"/>
      <c r="P182" s="400"/>
      <c r="Q182" s="1"/>
      <c r="R182" s="5"/>
      <c r="S182" s="5"/>
      <c r="T182" s="5"/>
      <c r="U182" s="6"/>
      <c r="Z182" s="17"/>
    </row>
    <row r="183" spans="1:26" s="16" customFormat="1" ht="150" customHeight="1" x14ac:dyDescent="0.2">
      <c r="A183" s="395"/>
      <c r="B183" s="396"/>
      <c r="C183" s="396"/>
      <c r="D183" s="396"/>
      <c r="E183" s="396"/>
      <c r="F183" s="396"/>
      <c r="G183" s="396"/>
      <c r="H183" s="396"/>
      <c r="I183" s="396"/>
      <c r="J183" s="396"/>
      <c r="K183" s="396"/>
      <c r="L183" s="396"/>
      <c r="M183" s="396"/>
      <c r="N183" s="396"/>
      <c r="O183" s="396"/>
      <c r="P183" s="397"/>
      <c r="Q183" s="1"/>
      <c r="R183" s="5"/>
      <c r="S183" s="5"/>
      <c r="T183" s="5"/>
      <c r="U183" s="6"/>
      <c r="Z183" s="17"/>
    </row>
    <row r="184" spans="1:26" s="16" customFormat="1" ht="15" x14ac:dyDescent="0.25">
      <c r="A184" s="172"/>
      <c r="B184" s="172"/>
      <c r="C184" s="172"/>
      <c r="D184" s="134"/>
      <c r="E184" s="134"/>
      <c r="F184" s="134"/>
      <c r="G184" s="134"/>
      <c r="H184" s="134"/>
      <c r="I184" s="134"/>
      <c r="J184" s="134"/>
      <c r="K184" s="134"/>
      <c r="L184" s="134"/>
      <c r="M184" s="134"/>
      <c r="N184" s="134"/>
      <c r="O184" s="134"/>
      <c r="P184" s="134"/>
      <c r="Q184" s="1"/>
      <c r="R184" s="5"/>
      <c r="S184" s="5"/>
      <c r="T184" s="5"/>
      <c r="U184" s="6"/>
      <c r="Z184" s="17"/>
    </row>
    <row r="185" spans="1:26" s="16" customFormat="1" ht="15" customHeight="1" x14ac:dyDescent="0.2">
      <c r="A185" s="138" t="s">
        <v>114</v>
      </c>
      <c r="B185" s="173"/>
      <c r="C185" s="173"/>
      <c r="D185" s="173"/>
      <c r="E185" s="138"/>
      <c r="F185" s="138"/>
      <c r="G185" s="138"/>
      <c r="H185" s="173"/>
      <c r="I185" s="138"/>
      <c r="J185" s="138"/>
      <c r="K185" s="138"/>
      <c r="L185" s="138"/>
      <c r="M185" s="138"/>
      <c r="N185" s="138"/>
      <c r="O185" s="138"/>
      <c r="P185" s="138"/>
      <c r="Q185" s="1"/>
      <c r="R185" s="5"/>
      <c r="S185" s="5"/>
      <c r="T185" s="5"/>
      <c r="U185" s="6"/>
      <c r="Z185" s="17"/>
    </row>
    <row r="186" spans="1:26" s="16" customFormat="1" ht="15" customHeight="1" x14ac:dyDescent="0.2">
      <c r="A186" s="134"/>
      <c r="B186" s="134"/>
      <c r="C186" s="134"/>
      <c r="D186" s="134"/>
      <c r="E186" s="134" t="s">
        <v>42</v>
      </c>
      <c r="F186" s="134"/>
      <c r="G186" s="252" t="str">
        <f>$A$15</f>
        <v>ALBEMARLE COUNTY PUBLIC SCHOOLS</v>
      </c>
      <c r="H186" s="134"/>
      <c r="I186" s="134"/>
      <c r="J186" s="134"/>
      <c r="K186" s="134"/>
      <c r="L186" s="134"/>
      <c r="M186" s="134" t="s">
        <v>43</v>
      </c>
      <c r="N186" s="134"/>
      <c r="O186" s="134"/>
      <c r="P186" s="113">
        <f>$I$15</f>
        <v>2</v>
      </c>
      <c r="Q186" s="1"/>
      <c r="R186" s="5"/>
      <c r="S186" s="5"/>
      <c r="T186" s="5"/>
      <c r="U186" s="6"/>
      <c r="Z186" s="17"/>
    </row>
    <row r="187" spans="1:26" s="16" customFormat="1" ht="20.25" customHeight="1" x14ac:dyDescent="0.2">
      <c r="A187" s="439" t="s">
        <v>110</v>
      </c>
      <c r="B187" s="439"/>
      <c r="C187" s="439"/>
      <c r="D187" s="439"/>
      <c r="E187" s="439"/>
      <c r="F187" s="439"/>
      <c r="G187" s="439"/>
      <c r="H187" s="439"/>
      <c r="I187" s="439"/>
      <c r="J187" s="439"/>
      <c r="K187" s="439"/>
      <c r="L187" s="439"/>
      <c r="M187" s="439"/>
      <c r="N187" s="439"/>
      <c r="O187" s="439"/>
      <c r="P187" s="439"/>
      <c r="Q187" s="1"/>
      <c r="R187" s="5"/>
      <c r="S187" s="5"/>
      <c r="T187" s="5"/>
      <c r="U187" s="6"/>
      <c r="Z187" s="17"/>
    </row>
    <row r="188" spans="1:26" s="16" customFormat="1" ht="15" customHeight="1" x14ac:dyDescent="0.2">
      <c r="A188" s="401" t="s">
        <v>115</v>
      </c>
      <c r="B188" s="402"/>
      <c r="C188" s="402"/>
      <c r="D188" s="402"/>
      <c r="E188" s="402"/>
      <c r="F188" s="402"/>
      <c r="G188" s="402"/>
      <c r="H188" s="402"/>
      <c r="I188" s="402"/>
      <c r="J188" s="402"/>
      <c r="K188" s="402"/>
      <c r="L188" s="402"/>
      <c r="M188" s="402"/>
      <c r="N188" s="402"/>
      <c r="O188" s="402"/>
      <c r="P188" s="403"/>
      <c r="Q188" s="1"/>
      <c r="R188" s="5"/>
      <c r="S188" s="5"/>
      <c r="T188" s="5"/>
      <c r="U188" s="6"/>
      <c r="Z188" s="17"/>
    </row>
    <row r="189" spans="1:26" s="16" customFormat="1" ht="150" customHeight="1" x14ac:dyDescent="0.2">
      <c r="A189" s="395"/>
      <c r="B189" s="396"/>
      <c r="C189" s="396"/>
      <c r="D189" s="396"/>
      <c r="E189" s="396"/>
      <c r="F189" s="396"/>
      <c r="G189" s="396"/>
      <c r="H189" s="396"/>
      <c r="I189" s="396"/>
      <c r="J189" s="396"/>
      <c r="K189" s="396"/>
      <c r="L189" s="396"/>
      <c r="M189" s="396"/>
      <c r="N189" s="396"/>
      <c r="O189" s="396"/>
      <c r="P189" s="397"/>
      <c r="Q189" s="1"/>
      <c r="R189" s="5"/>
      <c r="S189" s="5"/>
      <c r="T189" s="5"/>
      <c r="U189" s="6"/>
      <c r="Z189" s="17"/>
    </row>
    <row r="190" spans="1:26" s="16" customFormat="1" ht="7.5" customHeight="1" x14ac:dyDescent="0.25">
      <c r="A190" s="105"/>
      <c r="B190" s="105"/>
      <c r="C190" s="105"/>
      <c r="D190" s="107"/>
      <c r="E190" s="107"/>
      <c r="F190" s="107"/>
      <c r="G190" s="107"/>
      <c r="H190" s="107"/>
      <c r="I190" s="107"/>
      <c r="J190" s="107"/>
      <c r="K190" s="107"/>
      <c r="L190" s="107"/>
      <c r="M190" s="107"/>
      <c r="N190" s="107"/>
      <c r="O190" s="107"/>
      <c r="P190" s="107"/>
      <c r="Q190" s="1"/>
      <c r="R190" s="5"/>
      <c r="S190" s="5"/>
      <c r="T190" s="5"/>
      <c r="U190" s="6"/>
      <c r="Z190" s="17"/>
    </row>
    <row r="191" spans="1:26" s="16" customFormat="1" ht="15" customHeight="1" x14ac:dyDescent="0.2">
      <c r="A191" s="398" t="s">
        <v>107</v>
      </c>
      <c r="B191" s="399"/>
      <c r="C191" s="399"/>
      <c r="D191" s="399"/>
      <c r="E191" s="399"/>
      <c r="F191" s="399"/>
      <c r="G191" s="399"/>
      <c r="H191" s="399"/>
      <c r="I191" s="399"/>
      <c r="J191" s="399"/>
      <c r="K191" s="399"/>
      <c r="L191" s="399"/>
      <c r="M191" s="399"/>
      <c r="N191" s="399"/>
      <c r="O191" s="399"/>
      <c r="P191" s="400"/>
      <c r="Q191" s="1"/>
      <c r="R191" s="5"/>
      <c r="S191" s="5"/>
      <c r="T191" s="5"/>
      <c r="U191" s="6"/>
      <c r="Z191" s="17"/>
    </row>
    <row r="192" spans="1:26" s="16" customFormat="1" ht="150" customHeight="1" x14ac:dyDescent="0.2">
      <c r="A192" s="395"/>
      <c r="B192" s="396"/>
      <c r="C192" s="396"/>
      <c r="D192" s="396"/>
      <c r="E192" s="396"/>
      <c r="F192" s="396"/>
      <c r="G192" s="396"/>
      <c r="H192" s="396"/>
      <c r="I192" s="396"/>
      <c r="J192" s="396"/>
      <c r="K192" s="396"/>
      <c r="L192" s="396"/>
      <c r="M192" s="396"/>
      <c r="N192" s="396"/>
      <c r="O192" s="396"/>
      <c r="P192" s="397"/>
      <c r="Q192" s="1"/>
      <c r="R192" s="5"/>
      <c r="S192" s="5"/>
      <c r="T192" s="5"/>
      <c r="U192" s="6"/>
      <c r="Z192" s="17"/>
    </row>
    <row r="193" spans="1:26" s="16" customFormat="1" ht="7.5" customHeight="1" x14ac:dyDescent="0.2">
      <c r="A193" s="171" t="s">
        <v>112</v>
      </c>
      <c r="B193" s="171"/>
      <c r="C193" s="171"/>
      <c r="D193" s="107"/>
      <c r="E193" s="107"/>
      <c r="F193" s="107"/>
      <c r="G193" s="107"/>
      <c r="H193" s="107"/>
      <c r="I193" s="107"/>
      <c r="J193" s="107"/>
      <c r="K193" s="107"/>
      <c r="L193" s="107"/>
      <c r="M193" s="107"/>
      <c r="N193" s="107"/>
      <c r="O193" s="107"/>
      <c r="P193" s="107"/>
      <c r="Q193" s="1"/>
      <c r="R193" s="5"/>
      <c r="S193" s="5"/>
      <c r="T193" s="5"/>
      <c r="U193" s="6"/>
      <c r="Z193" s="17"/>
    </row>
    <row r="194" spans="1:26" s="16" customFormat="1" ht="15" customHeight="1" x14ac:dyDescent="0.2">
      <c r="A194" s="401" t="s">
        <v>116</v>
      </c>
      <c r="B194" s="402"/>
      <c r="C194" s="402"/>
      <c r="D194" s="402"/>
      <c r="E194" s="402"/>
      <c r="F194" s="402"/>
      <c r="G194" s="402"/>
      <c r="H194" s="402"/>
      <c r="I194" s="402"/>
      <c r="J194" s="402"/>
      <c r="K194" s="402"/>
      <c r="L194" s="402"/>
      <c r="M194" s="402"/>
      <c r="N194" s="402"/>
      <c r="O194" s="402"/>
      <c r="P194" s="403"/>
      <c r="Q194" s="1"/>
      <c r="R194" s="5"/>
      <c r="S194" s="5"/>
      <c r="T194" s="5"/>
      <c r="U194" s="6"/>
      <c r="Z194" s="17"/>
    </row>
    <row r="195" spans="1:26" s="16" customFormat="1" ht="150" customHeight="1" x14ac:dyDescent="0.2">
      <c r="A195" s="395"/>
      <c r="B195" s="396"/>
      <c r="C195" s="396"/>
      <c r="D195" s="396"/>
      <c r="E195" s="396"/>
      <c r="F195" s="396"/>
      <c r="G195" s="396"/>
      <c r="H195" s="396"/>
      <c r="I195" s="396"/>
      <c r="J195" s="396"/>
      <c r="K195" s="396"/>
      <c r="L195" s="396"/>
      <c r="M195" s="396"/>
      <c r="N195" s="396"/>
      <c r="O195" s="396"/>
      <c r="P195" s="397"/>
      <c r="Q195" s="1"/>
      <c r="R195" s="5"/>
      <c r="S195" s="5"/>
      <c r="T195" s="5"/>
      <c r="U195" s="6"/>
      <c r="Z195" s="17"/>
    </row>
    <row r="196" spans="1:26" s="16" customFormat="1" ht="7.5" customHeight="1" x14ac:dyDescent="0.25">
      <c r="A196" s="105"/>
      <c r="B196" s="105"/>
      <c r="C196" s="105"/>
      <c r="D196" s="107"/>
      <c r="E196" s="107"/>
      <c r="F196" s="107"/>
      <c r="G196" s="107"/>
      <c r="H196" s="107"/>
      <c r="I196" s="107"/>
      <c r="J196" s="107"/>
      <c r="K196" s="107"/>
      <c r="L196" s="107"/>
      <c r="M196" s="107"/>
      <c r="N196" s="107"/>
      <c r="O196" s="107"/>
      <c r="P196" s="107"/>
      <c r="Q196" s="1"/>
      <c r="R196" s="5"/>
      <c r="S196" s="5"/>
      <c r="T196" s="5"/>
      <c r="U196" s="6"/>
      <c r="Z196" s="17"/>
    </row>
    <row r="197" spans="1:26" s="16" customFormat="1" ht="15" customHeight="1" x14ac:dyDescent="0.2">
      <c r="A197" s="398" t="s">
        <v>107</v>
      </c>
      <c r="B197" s="399"/>
      <c r="C197" s="399"/>
      <c r="D197" s="399"/>
      <c r="E197" s="399"/>
      <c r="F197" s="399"/>
      <c r="G197" s="399"/>
      <c r="H197" s="399"/>
      <c r="I197" s="399"/>
      <c r="J197" s="399"/>
      <c r="K197" s="399"/>
      <c r="L197" s="399"/>
      <c r="M197" s="399"/>
      <c r="N197" s="399"/>
      <c r="O197" s="399"/>
      <c r="P197" s="400"/>
      <c r="Q197" s="1"/>
      <c r="R197" s="5"/>
      <c r="S197" s="5"/>
      <c r="T197" s="5"/>
      <c r="U197" s="6"/>
      <c r="Z197" s="17"/>
    </row>
    <row r="198" spans="1:26" s="16" customFormat="1" ht="150" customHeight="1" x14ac:dyDescent="0.2">
      <c r="A198" s="395"/>
      <c r="B198" s="396"/>
      <c r="C198" s="396"/>
      <c r="D198" s="396"/>
      <c r="E198" s="396"/>
      <c r="F198" s="396"/>
      <c r="G198" s="396"/>
      <c r="H198" s="396"/>
      <c r="I198" s="396"/>
      <c r="J198" s="396"/>
      <c r="K198" s="396"/>
      <c r="L198" s="396"/>
      <c r="M198" s="396"/>
      <c r="N198" s="396"/>
      <c r="O198" s="396"/>
      <c r="P198" s="397"/>
      <c r="Q198" s="1"/>
      <c r="R198" s="5"/>
      <c r="S198" s="5"/>
      <c r="T198" s="5"/>
      <c r="U198" s="6"/>
      <c r="Z198" s="17"/>
    </row>
    <row r="199" spans="1:26" s="16" customFormat="1" ht="36" customHeight="1" x14ac:dyDescent="0.2">
      <c r="A199" s="137" t="s">
        <v>117</v>
      </c>
      <c r="B199" s="170"/>
      <c r="C199" s="170"/>
      <c r="D199" s="170"/>
      <c r="E199" s="137"/>
      <c r="F199" s="137"/>
      <c r="G199" s="137"/>
      <c r="H199" s="170"/>
      <c r="I199" s="137"/>
      <c r="J199" s="137"/>
      <c r="K199" s="137"/>
      <c r="L199" s="137"/>
      <c r="M199" s="137"/>
      <c r="N199" s="137"/>
      <c r="O199" s="137"/>
      <c r="P199" s="137"/>
      <c r="Q199" s="1"/>
      <c r="R199" s="5"/>
      <c r="S199" s="5"/>
      <c r="T199" s="5"/>
      <c r="U199" s="6"/>
      <c r="Z199" s="17"/>
    </row>
    <row r="200" spans="1:26" ht="12.75" hidden="1" customHeight="1" x14ac:dyDescent="0.2"/>
    <row r="201" spans="1:26" ht="12.75" hidden="1" customHeight="1" x14ac:dyDescent="0.2"/>
    <row r="202" spans="1:26" ht="12.75" hidden="1" customHeight="1" x14ac:dyDescent="0.2"/>
    <row r="203" spans="1:26" ht="12.75" hidden="1" customHeight="1" x14ac:dyDescent="0.2"/>
    <row r="204" spans="1:26" ht="12.75" hidden="1" customHeight="1" x14ac:dyDescent="0.2"/>
    <row r="205" spans="1:26" ht="12.75" hidden="1" customHeight="1" x14ac:dyDescent="0.2"/>
    <row r="206" spans="1:26" ht="12.75" hidden="1" customHeight="1" x14ac:dyDescent="0.2"/>
    <row r="207" spans="1:26" ht="12.75" hidden="1" customHeight="1" x14ac:dyDescent="0.2"/>
    <row r="208" spans="1:26"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sheetData>
  <sheetProtection password="CDE4" sheet="1" objects="1" scenarios="1"/>
  <mergeCells count="155">
    <mergeCell ref="A156:P156"/>
    <mergeCell ref="A172:P172"/>
    <mergeCell ref="A187:P187"/>
    <mergeCell ref="A174:P174"/>
    <mergeCell ref="A176:P176"/>
    <mergeCell ref="A177:P177"/>
    <mergeCell ref="A180:P180"/>
    <mergeCell ref="A182:P182"/>
    <mergeCell ref="A143:P143"/>
    <mergeCell ref="A179:P179"/>
    <mergeCell ref="A163:P163"/>
    <mergeCell ref="A166:P166"/>
    <mergeCell ref="A165:P165"/>
    <mergeCell ref="A173:P173"/>
    <mergeCell ref="A162:P162"/>
    <mergeCell ref="A153:P153"/>
    <mergeCell ref="A152:P152"/>
    <mergeCell ref="A144:P144"/>
    <mergeCell ref="A168:P168"/>
    <mergeCell ref="A169:P169"/>
    <mergeCell ref="M1:P1"/>
    <mergeCell ref="N2:O2"/>
    <mergeCell ref="N4:O4"/>
    <mergeCell ref="O6:P6"/>
    <mergeCell ref="D8:L8"/>
    <mergeCell ref="N8:O8"/>
    <mergeCell ref="A132:P132"/>
    <mergeCell ref="A140:P140"/>
    <mergeCell ref="A148:P148"/>
    <mergeCell ref="A142:P142"/>
    <mergeCell ref="N16:P16"/>
    <mergeCell ref="A17:G18"/>
    <mergeCell ref="H17:P17"/>
    <mergeCell ref="H18:P18"/>
    <mergeCell ref="A19:P19"/>
    <mergeCell ref="A21:P21"/>
    <mergeCell ref="E9:J9"/>
    <mergeCell ref="D10:K10"/>
    <mergeCell ref="O10:P10"/>
    <mergeCell ref="D11:M11"/>
    <mergeCell ref="D12:M12"/>
    <mergeCell ref="A15:G15"/>
    <mergeCell ref="J15:P15"/>
    <mergeCell ref="J16:L16"/>
    <mergeCell ref="N46:P46"/>
    <mergeCell ref="N47:P47"/>
    <mergeCell ref="A52:P52"/>
    <mergeCell ref="A54:P54"/>
    <mergeCell ref="A55:P55"/>
    <mergeCell ref="M65:P65"/>
    <mergeCell ref="H66:L66"/>
    <mergeCell ref="A22:P22"/>
    <mergeCell ref="A23:P23"/>
    <mergeCell ref="A25:P25"/>
    <mergeCell ref="B26:D26"/>
    <mergeCell ref="A30:F30"/>
    <mergeCell ref="H30:O30"/>
    <mergeCell ref="A28:F28"/>
    <mergeCell ref="H28:O28"/>
    <mergeCell ref="N44:P44"/>
    <mergeCell ref="A45:B45"/>
    <mergeCell ref="C45:D45"/>
    <mergeCell ref="N45:P45"/>
    <mergeCell ref="A32:F32"/>
    <mergeCell ref="H32:O32"/>
    <mergeCell ref="A35:P35"/>
    <mergeCell ref="A37:P37"/>
    <mergeCell ref="A43:B43"/>
    <mergeCell ref="E43:M44"/>
    <mergeCell ref="N43:P43"/>
    <mergeCell ref="A44:B44"/>
    <mergeCell ref="C44:D44"/>
    <mergeCell ref="A41:P41"/>
    <mergeCell ref="E45:M45"/>
    <mergeCell ref="A198:P198"/>
    <mergeCell ref="A183:P183"/>
    <mergeCell ref="A189:P189"/>
    <mergeCell ref="A191:P191"/>
    <mergeCell ref="A192:P192"/>
    <mergeCell ref="A195:P195"/>
    <mergeCell ref="A194:P194"/>
    <mergeCell ref="A188:P188"/>
    <mergeCell ref="A197:P197"/>
    <mergeCell ref="A159:P159"/>
    <mergeCell ref="B157:P157"/>
    <mergeCell ref="B158:P158"/>
    <mergeCell ref="A160:P160"/>
    <mergeCell ref="A150:P150"/>
    <mergeCell ref="A145:P145"/>
    <mergeCell ref="A151:P151"/>
    <mergeCell ref="A130:P130"/>
    <mergeCell ref="E46:M46"/>
    <mergeCell ref="I47:M47"/>
    <mergeCell ref="A104:P104"/>
    <mergeCell ref="H99:P100"/>
    <mergeCell ref="A121:P121"/>
    <mergeCell ref="A126:P126"/>
    <mergeCell ref="A136:P136"/>
    <mergeCell ref="A149:P149"/>
    <mergeCell ref="A133:P133"/>
    <mergeCell ref="A134:P134"/>
    <mergeCell ref="A135:P135"/>
    <mergeCell ref="A141:P141"/>
    <mergeCell ref="A137:P137"/>
    <mergeCell ref="A128:P128"/>
    <mergeCell ref="A129:P129"/>
    <mergeCell ref="A119:P119"/>
    <mergeCell ref="A127:P127"/>
    <mergeCell ref="A110:P110"/>
    <mergeCell ref="A111:P111"/>
    <mergeCell ref="A58:E58"/>
    <mergeCell ref="G58:L58"/>
    <mergeCell ref="M58:P58"/>
    <mergeCell ref="A59:E59"/>
    <mergeCell ref="G59:L59"/>
    <mergeCell ref="M59:P59"/>
    <mergeCell ref="A62:E62"/>
    <mergeCell ref="G62:L62"/>
    <mergeCell ref="M62:P62"/>
    <mergeCell ref="A63:E68"/>
    <mergeCell ref="F63:F68"/>
    <mergeCell ref="H63:L63"/>
    <mergeCell ref="M63:P63"/>
    <mergeCell ref="H64:L64"/>
    <mergeCell ref="M64:P64"/>
    <mergeCell ref="H65:L65"/>
    <mergeCell ref="H69:L69"/>
    <mergeCell ref="M69:P69"/>
    <mergeCell ref="A112:P112"/>
    <mergeCell ref="A117:P117"/>
    <mergeCell ref="A120:P120"/>
    <mergeCell ref="M66:P66"/>
    <mergeCell ref="H67:L67"/>
    <mergeCell ref="M67:P67"/>
    <mergeCell ref="H68:L68"/>
    <mergeCell ref="M68:P68"/>
    <mergeCell ref="A72:P72"/>
    <mergeCell ref="A74:P74"/>
    <mergeCell ref="H75:P76"/>
    <mergeCell ref="H78:P79"/>
    <mergeCell ref="A122:P122"/>
    <mergeCell ref="A125:P125"/>
    <mergeCell ref="A113:P113"/>
    <mergeCell ref="A118:P118"/>
    <mergeCell ref="A116:P116"/>
    <mergeCell ref="A105:P105"/>
    <mergeCell ref="A109:P109"/>
    <mergeCell ref="H81:P82"/>
    <mergeCell ref="H84:P85"/>
    <mergeCell ref="H87:P88"/>
    <mergeCell ref="H90:P91"/>
    <mergeCell ref="H93:P94"/>
    <mergeCell ref="H96:P97"/>
    <mergeCell ref="A106:P106"/>
    <mergeCell ref="A102:P102"/>
  </mergeCells>
  <dataValidations count="8">
    <dataValidation type="textLength" operator="lessThanOrEqual" allowBlank="1" showInputMessage="1" showErrorMessage="1" errorTitle="Character Limit Exceeded" error="The character limit has been exceeded.  To edit the text, click retry.  To delete the text, click cancel." sqref="H75:P76 H78:P79 H81:P82 H84:P85 H87:P88 H90:P91 H93:P94 H96:P97 H99:P100">
      <formula1>3000</formula1>
    </dataValidation>
    <dataValidation type="textLength" operator="lessThanOrEqual" allowBlank="1" showInputMessage="1" showErrorMessage="1" errorTitle="Character Limit Exceeded" error="The character limit has been exceeded.  To edit the text, click retry.  To delete the text, click cancel." sqref="A150:P152">
      <formula1>2585</formula1>
    </dataValidation>
    <dataValidation type="textLength" operator="lessThanOrEqual" allowBlank="1" showInputMessage="1" showErrorMessage="1" errorTitle="Character Limit Exceeded" error="The character limit has been exceeded.  To edit the text, click retry.  To delete the text, click cancel." sqref="Q81:U81 Q75:U75">
      <formula1>1025</formula1>
    </dataValidation>
    <dataValidation type="textLength" operator="lessThanOrEqual" allowBlank="1" showInputMessage="1" showErrorMessage="1" errorTitle="Character Limit Exceeded" error="The character limit has been exceeded.  To edit the text, click retry.  To delete the text, click cancel." sqref="F87:G88 F90:G91 F93:G94 F78:G79 F99:G100 F95:P95 F96:G97 E75:G76 F98:P98 E81:G82 F84:G85">
      <formula1>180</formula1>
    </dataValidation>
    <dataValidation type="textLength" operator="lessThanOrEqual" allowBlank="1" showInputMessage="1" showErrorMessage="1" errorTitle="Character Limit Exceeded" error="The character limit has been exceeded.  To edit the text, click retry.  To delete the text, click cancel." sqref="A153:P153">
      <formula1>2185</formula1>
    </dataValidation>
    <dataValidation type="textLength" operator="lessThanOrEqual" allowBlank="1" showInputMessage="1" showErrorMessage="1" errorTitle="Character Limit Exceeded" error="The character limit has been exceeded.  To edit the text, click retry.  To delete the text, click cancel." sqref="D78:D79 D81:D82 D75:D76 D90:D91 D87:D88 D84:D85 D93:D100">
      <formula1>1</formula1>
    </dataValidation>
    <dataValidation type="list" allowBlank="1" showInputMessage="1" showErrorMessage="1" error="Use the drop-down list to select your Legal Name.  If your Legal Name needs updating, please contact Dawn Dill @804-786-9935." sqref="A15:G15">
      <formula1>DivisionName2</formula1>
    </dataValidation>
    <dataValidation type="textLength" operator="lessThanOrEqual" allowBlank="1" showInputMessage="1" showErrorMessage="1" sqref="A110:P113 A118:P121 A126:P129 A134:P137 A142:P145 A160:P160 A163:P163 A166:P166 A169:P169 A174:P174 A177:P177 A180:P180 A183:P183 A189:P189 A192:P192 A195:P195 A198:P198">
      <formula1>3000</formula1>
    </dataValidation>
  </dataValidations>
  <hyperlinks>
    <hyperlink ref="N7" location="Narrative!A72" display="Explain"/>
    <hyperlink ref="N11" location="Narrative!A72" display="Explain"/>
  </hyperlinks>
  <printOptions horizontalCentered="1"/>
  <pageMargins left="0.25" right="0" top="0.25" bottom="0.4" header="0.25" footer="0.1"/>
  <pageSetup pageOrder="overThenDown" orientation="portrait" blackAndWhite="1" r:id="rId1"/>
  <headerFooter alignWithMargins="0">
    <oddFooter>&amp;R&amp;"Times New Roman,Regular"&amp;8Title IV, Part A
 2018-2019 Individual Application</oddFooter>
  </headerFooter>
  <rowBreaks count="11" manualBreakCount="11">
    <brk id="39" max="16383" man="1"/>
    <brk id="70" max="16383" man="1"/>
    <brk id="102" max="16383" man="1"/>
    <brk id="114" max="16383" man="1"/>
    <brk id="122" max="16383" man="1"/>
    <brk id="130" max="16383" man="1"/>
    <brk id="138" max="15" man="1"/>
    <brk id="146" max="16383" man="1"/>
    <brk id="154" max="16383" man="1"/>
    <brk id="170" max="16383" man="1"/>
    <brk id="18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AA4577"/>
  <sheetViews>
    <sheetView topLeftCell="A121" zoomScaleNormal="100" zoomScaleSheetLayoutView="100" workbookViewId="0">
      <selection activeCell="K1" sqref="K1"/>
    </sheetView>
  </sheetViews>
  <sheetFormatPr defaultColWidth="0" defaultRowHeight="12.75" zeroHeight="1" x14ac:dyDescent="0.2"/>
  <cols>
    <col min="1" max="1" width="10.140625" style="14" customWidth="1"/>
    <col min="2" max="2" width="4.7109375" style="14" customWidth="1"/>
    <col min="3" max="3" width="7" style="14" customWidth="1"/>
    <col min="4" max="4" width="6.28515625" style="14" customWidth="1"/>
    <col min="5" max="5" width="6.42578125" style="14" customWidth="1"/>
    <col min="6" max="6" width="7.140625" style="14" customWidth="1"/>
    <col min="7" max="9" width="6.42578125" style="14" customWidth="1"/>
    <col min="10" max="11" width="6.7109375" style="14" customWidth="1"/>
    <col min="12" max="12" width="4.85546875" style="14" customWidth="1"/>
    <col min="13" max="13" width="8.42578125" style="14" customWidth="1"/>
    <col min="14" max="14" width="7.42578125" style="14" customWidth="1"/>
    <col min="15" max="17" width="6.42578125" style="14" customWidth="1"/>
    <col min="18" max="18" width="5.140625" style="14" hidden="1" customWidth="1"/>
    <col min="19" max="21" width="5" style="14" hidden="1" customWidth="1"/>
    <col min="22" max="22" width="10.28515625" style="14" hidden="1" customWidth="1"/>
    <col min="23" max="26" width="4.7109375" style="14" hidden="1" customWidth="1"/>
    <col min="27" max="27" width="9.5703125" style="15" hidden="1" customWidth="1"/>
    <col min="28" max="16384" width="9.5703125" style="14" hidden="1"/>
  </cols>
  <sheetData>
    <row r="1" spans="1:27" x14ac:dyDescent="0.2">
      <c r="A1" s="107"/>
      <c r="B1" s="107"/>
      <c r="C1" s="107"/>
      <c r="D1" s="107"/>
      <c r="E1" s="107" t="s">
        <v>42</v>
      </c>
      <c r="F1" s="107"/>
      <c r="G1" s="106" t="str">
        <f>Narrative!A15</f>
        <v>ALBEMARLE COUNTY PUBLIC SCHOOLS</v>
      </c>
      <c r="H1" s="107"/>
      <c r="I1" s="107"/>
      <c r="J1" s="107"/>
      <c r="K1" s="107"/>
      <c r="L1" s="107"/>
      <c r="M1" s="107"/>
      <c r="N1" s="134" t="s">
        <v>43</v>
      </c>
      <c r="O1" s="134"/>
      <c r="P1" s="134"/>
      <c r="Q1" s="135">
        <f>Narrative!I15</f>
        <v>2</v>
      </c>
      <c r="R1" s="19"/>
      <c r="S1" s="19"/>
      <c r="T1" s="4"/>
      <c r="U1" s="4"/>
      <c r="V1" s="4"/>
    </row>
    <row r="2" spans="1:27" s="257" customFormat="1" ht="20.25" customHeight="1" x14ac:dyDescent="0.25">
      <c r="A2" s="439" t="s">
        <v>118</v>
      </c>
      <c r="B2" s="439"/>
      <c r="C2" s="439"/>
      <c r="D2" s="439"/>
      <c r="E2" s="439"/>
      <c r="F2" s="439"/>
      <c r="G2" s="439"/>
      <c r="H2" s="439"/>
      <c r="I2" s="439"/>
      <c r="J2" s="439"/>
      <c r="K2" s="439"/>
      <c r="L2" s="439"/>
      <c r="M2" s="439"/>
      <c r="N2" s="439"/>
      <c r="O2" s="439"/>
      <c r="P2" s="439"/>
      <c r="Q2" s="518"/>
      <c r="R2" s="255"/>
      <c r="S2" s="255"/>
      <c r="T2" s="256"/>
      <c r="U2" s="256"/>
      <c r="V2" s="256"/>
      <c r="AA2" s="258"/>
    </row>
    <row r="3" spans="1:27" ht="15" customHeight="1" x14ac:dyDescent="0.2">
      <c r="A3" s="276"/>
      <c r="B3" s="277"/>
      <c r="C3" s="277"/>
      <c r="D3" s="277"/>
      <c r="E3" s="277"/>
      <c r="F3" s="277"/>
      <c r="G3" s="276"/>
      <c r="H3" s="276"/>
      <c r="I3" s="276"/>
      <c r="J3" s="276"/>
      <c r="K3" s="276"/>
      <c r="L3" s="276"/>
      <c r="M3" s="276"/>
      <c r="N3" s="276"/>
      <c r="O3" s="276"/>
      <c r="P3" s="276"/>
      <c r="Q3" s="276"/>
      <c r="R3" s="20"/>
      <c r="S3" s="20"/>
    </row>
    <row r="4" spans="1:27" ht="15" customHeight="1" x14ac:dyDescent="0.2">
      <c r="A4" s="553" t="s">
        <v>119</v>
      </c>
      <c r="B4" s="139"/>
      <c r="C4" s="140"/>
      <c r="D4" s="140"/>
      <c r="E4" s="278"/>
      <c r="F4" s="142"/>
      <c r="G4" s="532" t="s">
        <v>120</v>
      </c>
      <c r="H4" s="532"/>
      <c r="I4" s="532" t="s">
        <v>121</v>
      </c>
      <c r="J4" s="532"/>
      <c r="K4" s="532" t="s">
        <v>122</v>
      </c>
      <c r="L4" s="532"/>
      <c r="M4" s="319"/>
      <c r="N4" s="143"/>
      <c r="O4" s="144"/>
      <c r="P4" s="144"/>
      <c r="Q4" s="145"/>
      <c r="R4" s="19"/>
      <c r="S4" s="19"/>
      <c r="T4" s="4"/>
      <c r="U4" s="4"/>
      <c r="V4" s="4"/>
    </row>
    <row r="5" spans="1:27" ht="30.75" customHeight="1" x14ac:dyDescent="0.2">
      <c r="A5" s="554"/>
      <c r="B5" s="555" t="s">
        <v>123</v>
      </c>
      <c r="C5" s="556"/>
      <c r="D5" s="556"/>
      <c r="E5" s="556"/>
      <c r="F5" s="557"/>
      <c r="G5" s="532"/>
      <c r="H5" s="532"/>
      <c r="I5" s="532"/>
      <c r="J5" s="532"/>
      <c r="K5" s="532"/>
      <c r="L5" s="532"/>
      <c r="M5" s="216" t="s">
        <v>124</v>
      </c>
      <c r="N5" s="522" t="s">
        <v>125</v>
      </c>
      <c r="O5" s="523"/>
      <c r="P5" s="523"/>
      <c r="Q5" s="524"/>
      <c r="R5" s="19"/>
      <c r="S5" s="19"/>
      <c r="T5" s="4"/>
      <c r="U5" s="4"/>
      <c r="V5" s="4"/>
    </row>
    <row r="6" spans="1:27" ht="15" hidden="1" customHeight="1" x14ac:dyDescent="0.2">
      <c r="A6" s="146"/>
      <c r="B6" s="147"/>
      <c r="C6" s="148"/>
      <c r="D6" s="148"/>
      <c r="E6" s="164"/>
      <c r="F6" s="149"/>
      <c r="G6" s="532"/>
      <c r="H6" s="532"/>
      <c r="I6" s="532"/>
      <c r="J6" s="532"/>
      <c r="K6" s="532"/>
      <c r="L6" s="532"/>
      <c r="M6" s="215"/>
      <c r="N6" s="525"/>
      <c r="O6" s="523"/>
      <c r="P6" s="523"/>
      <c r="Q6" s="524"/>
      <c r="R6" s="19"/>
      <c r="S6" s="19"/>
      <c r="T6" s="4"/>
      <c r="U6" s="4"/>
      <c r="V6" s="4"/>
    </row>
    <row r="7" spans="1:27" ht="12.95" customHeight="1" x14ac:dyDescent="0.2">
      <c r="A7" s="526" t="s">
        <v>126</v>
      </c>
      <c r="B7" s="320" t="s">
        <v>127</v>
      </c>
      <c r="C7" s="167"/>
      <c r="D7" s="167"/>
      <c r="E7" s="167"/>
      <c r="F7" s="168"/>
      <c r="G7" s="515"/>
      <c r="H7" s="515"/>
      <c r="I7" s="515"/>
      <c r="J7" s="515"/>
      <c r="K7" s="515"/>
      <c r="L7" s="515"/>
      <c r="M7" s="318"/>
      <c r="N7" s="529"/>
      <c r="O7" s="530"/>
      <c r="P7" s="530"/>
      <c r="Q7" s="531"/>
      <c r="R7" s="19"/>
      <c r="S7" s="19"/>
      <c r="T7" s="4"/>
      <c r="U7" s="4"/>
      <c r="V7" s="4"/>
    </row>
    <row r="8" spans="1:27" ht="12.95" customHeight="1" x14ac:dyDescent="0.2">
      <c r="A8" s="527"/>
      <c r="B8" s="320" t="s">
        <v>128</v>
      </c>
      <c r="C8" s="167"/>
      <c r="D8" s="167"/>
      <c r="E8" s="167"/>
      <c r="F8" s="168"/>
      <c r="G8" s="516"/>
      <c r="H8" s="516"/>
      <c r="I8" s="516"/>
      <c r="J8" s="516"/>
      <c r="K8" s="516"/>
      <c r="L8" s="516"/>
      <c r="M8" s="318"/>
      <c r="N8" s="529"/>
      <c r="O8" s="530"/>
      <c r="P8" s="530"/>
      <c r="Q8" s="531"/>
      <c r="R8" s="19"/>
      <c r="S8" s="19"/>
      <c r="T8" s="4"/>
      <c r="U8" s="4"/>
      <c r="V8" s="4"/>
    </row>
    <row r="9" spans="1:27" ht="12.95" customHeight="1" x14ac:dyDescent="0.2">
      <c r="A9" s="527"/>
      <c r="B9" s="320" t="s">
        <v>129</v>
      </c>
      <c r="C9" s="167"/>
      <c r="D9" s="167"/>
      <c r="E9" s="167"/>
      <c r="F9" s="168"/>
      <c r="G9" s="516"/>
      <c r="H9" s="516"/>
      <c r="I9" s="516"/>
      <c r="J9" s="516"/>
      <c r="K9" s="516"/>
      <c r="L9" s="516"/>
      <c r="M9" s="318"/>
      <c r="N9" s="530"/>
      <c r="O9" s="530"/>
      <c r="P9" s="530"/>
      <c r="Q9" s="531"/>
      <c r="R9" s="19"/>
      <c r="S9" s="19"/>
      <c r="T9" s="4"/>
      <c r="U9" s="4"/>
      <c r="V9" s="4"/>
    </row>
    <row r="10" spans="1:27" ht="12.95" customHeight="1" x14ac:dyDescent="0.2">
      <c r="A10" s="527"/>
      <c r="B10" s="320" t="s">
        <v>130</v>
      </c>
      <c r="C10" s="167"/>
      <c r="D10" s="167"/>
      <c r="E10" s="167"/>
      <c r="F10" s="168"/>
      <c r="G10" s="516"/>
      <c r="H10" s="516"/>
      <c r="I10" s="516"/>
      <c r="J10" s="516"/>
      <c r="K10" s="516"/>
      <c r="L10" s="516"/>
      <c r="M10" s="318"/>
      <c r="N10" s="530"/>
      <c r="O10" s="530"/>
      <c r="P10" s="530"/>
      <c r="Q10" s="531"/>
      <c r="R10" s="19"/>
      <c r="S10" s="19"/>
      <c r="T10" s="4"/>
      <c r="U10" s="4"/>
      <c r="V10" s="4"/>
    </row>
    <row r="11" spans="1:27" ht="12.95" customHeight="1" x14ac:dyDescent="0.2">
      <c r="A11" s="527"/>
      <c r="B11" s="558" t="s">
        <v>131</v>
      </c>
      <c r="C11" s="559"/>
      <c r="D11" s="559"/>
      <c r="E11" s="559"/>
      <c r="F11" s="560"/>
      <c r="G11" s="514"/>
      <c r="H11" s="514"/>
      <c r="I11" s="514"/>
      <c r="J11" s="514"/>
      <c r="K11" s="514"/>
      <c r="L11" s="514"/>
      <c r="M11" s="318"/>
      <c r="N11" s="530"/>
      <c r="O11" s="561"/>
      <c r="P11" s="561"/>
      <c r="Q11" s="562"/>
      <c r="R11" s="19"/>
      <c r="S11" s="19"/>
      <c r="T11" s="4"/>
      <c r="U11" s="4"/>
      <c r="V11" s="4"/>
    </row>
    <row r="12" spans="1:27" ht="14.1" customHeight="1" x14ac:dyDescent="0.2">
      <c r="A12" s="528"/>
      <c r="B12" s="9" t="s">
        <v>132</v>
      </c>
      <c r="C12" s="10"/>
      <c r="D12" s="10"/>
      <c r="E12" s="10"/>
      <c r="F12" s="68"/>
      <c r="G12" s="517">
        <f>SUM(G7:H11)</f>
        <v>0</v>
      </c>
      <c r="H12" s="517"/>
      <c r="I12" s="517">
        <f>SUM(I7:J11)</f>
        <v>0</v>
      </c>
      <c r="J12" s="517"/>
      <c r="K12" s="517">
        <f>SUM(K7:L11)</f>
        <v>0</v>
      </c>
      <c r="L12" s="517"/>
      <c r="M12" s="318">
        <f>SUM(G12:L12)</f>
        <v>0</v>
      </c>
      <c r="N12" s="551" t="str">
        <f>IF(SUM(O69)=SUM(G12:L12),"Yes", "No, please review your entries.")</f>
        <v>Yes</v>
      </c>
      <c r="O12" s="552"/>
      <c r="P12" s="552"/>
      <c r="Q12" s="552"/>
      <c r="R12" s="19"/>
      <c r="S12" s="19"/>
      <c r="T12" s="4"/>
      <c r="U12" s="4"/>
      <c r="V12" s="4"/>
    </row>
    <row r="13" spans="1:27" ht="17.25" customHeight="1" x14ac:dyDescent="0.2">
      <c r="A13" s="526" t="s">
        <v>133</v>
      </c>
      <c r="B13" s="401" t="s">
        <v>134</v>
      </c>
      <c r="C13" s="402"/>
      <c r="D13" s="402"/>
      <c r="E13" s="402"/>
      <c r="F13" s="403"/>
      <c r="G13" s="515"/>
      <c r="H13" s="515"/>
      <c r="I13" s="515"/>
      <c r="J13" s="515"/>
      <c r="K13" s="515"/>
      <c r="L13" s="515"/>
      <c r="M13" s="318"/>
      <c r="N13" s="294"/>
      <c r="O13" s="294"/>
      <c r="P13" s="294"/>
      <c r="Q13" s="295"/>
      <c r="R13" s="19"/>
      <c r="S13" s="19"/>
      <c r="T13" s="4"/>
      <c r="U13" s="4"/>
      <c r="V13" s="4"/>
    </row>
    <row r="14" spans="1:27" ht="12.75" customHeight="1" x14ac:dyDescent="0.2">
      <c r="A14" s="589"/>
      <c r="B14" s="592" t="s">
        <v>135</v>
      </c>
      <c r="C14" s="593"/>
      <c r="D14" s="593"/>
      <c r="E14" s="593"/>
      <c r="F14" s="594"/>
      <c r="G14" s="521"/>
      <c r="H14" s="521"/>
      <c r="I14" s="521"/>
      <c r="J14" s="521"/>
      <c r="K14" s="521"/>
      <c r="L14" s="521"/>
      <c r="M14" s="318"/>
      <c r="N14" s="294"/>
      <c r="O14" s="294"/>
      <c r="P14" s="294"/>
      <c r="Q14" s="295"/>
      <c r="R14" s="19"/>
      <c r="S14" s="19"/>
      <c r="T14" s="4"/>
      <c r="U14" s="4"/>
      <c r="V14" s="4"/>
    </row>
    <row r="15" spans="1:27" ht="12.95" customHeight="1" x14ac:dyDescent="0.2">
      <c r="A15" s="589"/>
      <c r="B15" s="558" t="s">
        <v>131</v>
      </c>
      <c r="C15" s="559"/>
      <c r="D15" s="559"/>
      <c r="E15" s="559"/>
      <c r="F15" s="560"/>
      <c r="G15" s="514"/>
      <c r="H15" s="514"/>
      <c r="I15" s="514"/>
      <c r="J15" s="514"/>
      <c r="K15" s="514"/>
      <c r="L15" s="514"/>
      <c r="M15" s="318"/>
      <c r="N15" s="294"/>
      <c r="O15" s="294"/>
      <c r="P15" s="294"/>
      <c r="Q15" s="295"/>
      <c r="R15" s="19"/>
      <c r="S15" s="19"/>
      <c r="T15" s="4"/>
      <c r="U15" s="4"/>
      <c r="V15" s="4"/>
    </row>
    <row r="16" spans="1:27" ht="14.1" customHeight="1" x14ac:dyDescent="0.2">
      <c r="A16" s="528"/>
      <c r="B16" s="9" t="s">
        <v>136</v>
      </c>
      <c r="C16" s="10"/>
      <c r="D16" s="10"/>
      <c r="E16" s="10"/>
      <c r="F16" s="68"/>
      <c r="G16" s="517">
        <f>SUM(G13:H15)</f>
        <v>0</v>
      </c>
      <c r="H16" s="517"/>
      <c r="I16" s="517">
        <f>SUM(I13:J15)</f>
        <v>0</v>
      </c>
      <c r="J16" s="517"/>
      <c r="K16" s="517">
        <f>SUM(K13:L15)</f>
        <v>0</v>
      </c>
      <c r="L16" s="517"/>
      <c r="M16" s="318">
        <f>SUM(G16:L16)</f>
        <v>0</v>
      </c>
      <c r="N16" s="590" t="str">
        <f>IF(SUM(O88)=SUM(G16:L16),"Yes","No-please review your entries.")</f>
        <v>Yes</v>
      </c>
      <c r="O16" s="590"/>
      <c r="P16" s="590"/>
      <c r="Q16" s="591"/>
      <c r="R16" s="19"/>
      <c r="S16" s="19"/>
      <c r="T16" s="4"/>
      <c r="U16" s="4"/>
      <c r="V16" s="4"/>
    </row>
    <row r="17" spans="1:22" ht="12.95" customHeight="1" x14ac:dyDescent="0.2">
      <c r="A17" s="526" t="s">
        <v>137</v>
      </c>
      <c r="B17" s="169" t="s">
        <v>138</v>
      </c>
      <c r="C17" s="165"/>
      <c r="D17" s="165"/>
      <c r="E17" s="165"/>
      <c r="F17" s="166"/>
      <c r="G17" s="513"/>
      <c r="H17" s="428"/>
      <c r="I17" s="513"/>
      <c r="J17" s="428"/>
      <c r="K17" s="513"/>
      <c r="L17" s="428"/>
      <c r="M17" s="318"/>
      <c r="N17" s="294"/>
      <c r="O17" s="294"/>
      <c r="P17" s="294"/>
      <c r="Q17" s="295"/>
      <c r="R17" s="19"/>
      <c r="S17" s="19"/>
      <c r="T17" s="4"/>
      <c r="U17" s="4"/>
      <c r="V17" s="4"/>
    </row>
    <row r="18" spans="1:22" ht="12.95" customHeight="1" x14ac:dyDescent="0.2">
      <c r="A18" s="527"/>
      <c r="B18" s="169" t="s">
        <v>139</v>
      </c>
      <c r="C18" s="165"/>
      <c r="D18" s="165"/>
      <c r="E18" s="165"/>
      <c r="F18" s="166"/>
      <c r="G18" s="513"/>
      <c r="H18" s="428"/>
      <c r="I18" s="513"/>
      <c r="J18" s="428"/>
      <c r="K18" s="513"/>
      <c r="L18" s="428"/>
      <c r="M18" s="318"/>
      <c r="N18" s="294"/>
      <c r="O18" s="294"/>
      <c r="P18" s="294"/>
      <c r="Q18" s="295"/>
      <c r="R18" s="19"/>
      <c r="S18" s="19"/>
      <c r="T18" s="4"/>
      <c r="U18" s="4"/>
      <c r="V18" s="4"/>
    </row>
    <row r="19" spans="1:22" ht="12.95" customHeight="1" x14ac:dyDescent="0.2">
      <c r="A19" s="527"/>
      <c r="B19" s="320" t="s">
        <v>140</v>
      </c>
      <c r="C19" s="167"/>
      <c r="D19" s="167"/>
      <c r="E19" s="167"/>
      <c r="F19" s="168"/>
      <c r="G19" s="513"/>
      <c r="H19" s="428"/>
      <c r="I19" s="513"/>
      <c r="J19" s="428"/>
      <c r="K19" s="513"/>
      <c r="L19" s="428"/>
      <c r="M19" s="318"/>
      <c r="N19" s="294"/>
      <c r="O19" s="294"/>
      <c r="P19" s="294"/>
      <c r="Q19" s="295"/>
      <c r="R19" s="19"/>
      <c r="S19" s="19"/>
      <c r="T19" s="4"/>
      <c r="U19" s="4"/>
      <c r="V19" s="4"/>
    </row>
    <row r="20" spans="1:22" ht="12.95" customHeight="1" x14ac:dyDescent="0.2">
      <c r="A20" s="527"/>
      <c r="B20" s="320" t="s">
        <v>141</v>
      </c>
      <c r="C20" s="167"/>
      <c r="D20" s="167"/>
      <c r="E20" s="167"/>
      <c r="F20" s="168"/>
      <c r="G20" s="513"/>
      <c r="H20" s="428"/>
      <c r="I20" s="513"/>
      <c r="J20" s="428"/>
      <c r="K20" s="513"/>
      <c r="L20" s="428"/>
      <c r="M20" s="318"/>
      <c r="N20" s="294"/>
      <c r="O20" s="294"/>
      <c r="P20" s="294"/>
      <c r="Q20" s="295"/>
      <c r="R20" s="19"/>
      <c r="S20" s="19"/>
      <c r="T20" s="4"/>
      <c r="U20" s="4"/>
      <c r="V20" s="4"/>
    </row>
    <row r="21" spans="1:22" ht="12.95" customHeight="1" x14ac:dyDescent="0.2">
      <c r="A21" s="527"/>
      <c r="B21" s="558" t="s">
        <v>131</v>
      </c>
      <c r="C21" s="559"/>
      <c r="D21" s="559"/>
      <c r="E21" s="559"/>
      <c r="F21" s="560"/>
      <c r="G21" s="519"/>
      <c r="H21" s="520"/>
      <c r="I21" s="519"/>
      <c r="J21" s="520"/>
      <c r="K21" s="519"/>
      <c r="L21" s="520"/>
      <c r="M21" s="318"/>
      <c r="N21" s="294"/>
      <c r="O21" s="294"/>
      <c r="P21" s="294"/>
      <c r="Q21" s="295"/>
      <c r="R21" s="19"/>
      <c r="S21" s="19"/>
      <c r="T21" s="4"/>
      <c r="U21" s="4"/>
      <c r="V21" s="4"/>
    </row>
    <row r="22" spans="1:22" ht="14.1" customHeight="1" x14ac:dyDescent="0.2">
      <c r="A22" s="528"/>
      <c r="B22" s="9" t="s">
        <v>142</v>
      </c>
      <c r="C22" s="10"/>
      <c r="D22" s="10"/>
      <c r="E22" s="10"/>
      <c r="F22" s="68"/>
      <c r="G22" s="517">
        <f>SUM(G17:H21)</f>
        <v>0</v>
      </c>
      <c r="H22" s="517"/>
      <c r="I22" s="517">
        <f>SUM(I17:J21)</f>
        <v>0</v>
      </c>
      <c r="J22" s="517"/>
      <c r="K22" s="517">
        <f>SUM(K17:L21)</f>
        <v>0</v>
      </c>
      <c r="L22" s="517"/>
      <c r="M22" s="318">
        <f>SUM(G22:L22)</f>
        <v>0</v>
      </c>
      <c r="N22" s="590" t="str">
        <f>IF(SUM(O108)=SUM(G22:L22),"Yes","No-please review your entries.")</f>
        <v>Yes</v>
      </c>
      <c r="O22" s="590"/>
      <c r="P22" s="590"/>
      <c r="Q22" s="591"/>
      <c r="R22" s="19"/>
      <c r="S22" s="19"/>
      <c r="T22" s="4"/>
      <c r="U22" s="4"/>
      <c r="V22" s="4"/>
    </row>
    <row r="23" spans="1:22" ht="12.95" customHeight="1" x14ac:dyDescent="0.2">
      <c r="A23" s="526" t="s">
        <v>143</v>
      </c>
      <c r="B23" s="212" t="s">
        <v>144</v>
      </c>
      <c r="C23" s="213"/>
      <c r="D23" s="213"/>
      <c r="E23" s="213"/>
      <c r="F23" s="214"/>
      <c r="G23" s="563"/>
      <c r="H23" s="563"/>
      <c r="I23" s="563"/>
      <c r="J23" s="563"/>
      <c r="K23" s="563"/>
      <c r="L23" s="563"/>
      <c r="M23" s="318"/>
      <c r="N23" s="294"/>
      <c r="O23" s="294"/>
      <c r="P23" s="294"/>
      <c r="Q23" s="295"/>
      <c r="R23" s="19"/>
      <c r="S23" s="19"/>
      <c r="T23" s="4"/>
      <c r="U23" s="4"/>
      <c r="V23" s="4"/>
    </row>
    <row r="24" spans="1:22" ht="12.95" customHeight="1" x14ac:dyDescent="0.2">
      <c r="A24" s="527"/>
      <c r="B24" s="320" t="s">
        <v>145</v>
      </c>
      <c r="C24" s="167"/>
      <c r="D24" s="167"/>
      <c r="E24" s="167"/>
      <c r="F24" s="168"/>
      <c r="G24" s="516"/>
      <c r="H24" s="516"/>
      <c r="I24" s="516"/>
      <c r="J24" s="516"/>
      <c r="K24" s="516"/>
      <c r="L24" s="516"/>
      <c r="M24" s="318"/>
      <c r="N24" s="294"/>
      <c r="O24" s="294"/>
      <c r="P24" s="294"/>
      <c r="Q24" s="295"/>
      <c r="R24" s="19"/>
      <c r="S24" s="19"/>
      <c r="T24" s="4"/>
      <c r="U24" s="4"/>
      <c r="V24" s="4"/>
    </row>
    <row r="25" spans="1:22" ht="12.95" customHeight="1" x14ac:dyDescent="0.2">
      <c r="A25" s="527"/>
      <c r="B25" s="320" t="s">
        <v>130</v>
      </c>
      <c r="C25" s="167"/>
      <c r="D25" s="167"/>
      <c r="E25" s="167"/>
      <c r="F25" s="168"/>
      <c r="G25" s="516"/>
      <c r="H25" s="516"/>
      <c r="I25" s="516"/>
      <c r="J25" s="516"/>
      <c r="K25" s="516"/>
      <c r="L25" s="516"/>
      <c r="M25" s="318"/>
      <c r="N25" s="294"/>
      <c r="O25" s="294"/>
      <c r="P25" s="294"/>
      <c r="Q25" s="295"/>
      <c r="R25" s="19"/>
      <c r="S25" s="19"/>
      <c r="T25" s="4"/>
      <c r="U25" s="4"/>
      <c r="V25" s="4"/>
    </row>
    <row r="26" spans="1:22" ht="12.95" customHeight="1" x14ac:dyDescent="0.2">
      <c r="A26" s="527"/>
      <c r="B26" s="558" t="s">
        <v>131</v>
      </c>
      <c r="C26" s="559"/>
      <c r="D26" s="559"/>
      <c r="E26" s="559"/>
      <c r="F26" s="560"/>
      <c r="G26" s="514"/>
      <c r="H26" s="514"/>
      <c r="I26" s="514"/>
      <c r="J26" s="514"/>
      <c r="K26" s="514"/>
      <c r="L26" s="514"/>
      <c r="M26" s="318"/>
      <c r="N26" s="294"/>
      <c r="O26" s="294"/>
      <c r="P26" s="294"/>
      <c r="Q26" s="295"/>
      <c r="R26" s="19"/>
      <c r="S26" s="19"/>
      <c r="T26" s="4"/>
      <c r="U26" s="4"/>
      <c r="V26" s="4"/>
    </row>
    <row r="27" spans="1:22" ht="14.1" customHeight="1" x14ac:dyDescent="0.2">
      <c r="A27" s="528"/>
      <c r="B27" s="9" t="s">
        <v>146</v>
      </c>
      <c r="C27" s="10"/>
      <c r="D27" s="10"/>
      <c r="E27" s="10"/>
      <c r="F27" s="68"/>
      <c r="G27" s="412">
        <f>SUM(G23:H26)</f>
        <v>0</v>
      </c>
      <c r="H27" s="413"/>
      <c r="I27" s="517">
        <f>SUM(I23:J26)</f>
        <v>0</v>
      </c>
      <c r="J27" s="517"/>
      <c r="K27" s="413">
        <f>SUM(K23:L26)</f>
        <v>0</v>
      </c>
      <c r="L27" s="413"/>
      <c r="M27" s="318">
        <f>SUM(G27:L27)</f>
        <v>0</v>
      </c>
      <c r="N27" s="590" t="str">
        <f>IF(SUM(O128)=SUM(G27:L27),"Yes","No-please review your entries.")</f>
        <v>Yes</v>
      </c>
      <c r="O27" s="590"/>
      <c r="P27" s="590"/>
      <c r="Q27" s="591"/>
      <c r="R27" s="19"/>
      <c r="S27" s="19"/>
      <c r="T27" s="4"/>
      <c r="U27" s="4"/>
      <c r="V27" s="4"/>
    </row>
    <row r="28" spans="1:22" ht="12.95" customHeight="1" x14ac:dyDescent="0.2">
      <c r="A28" s="526" t="s">
        <v>147</v>
      </c>
      <c r="B28" s="320" t="s">
        <v>148</v>
      </c>
      <c r="C28" s="167"/>
      <c r="D28" s="167"/>
      <c r="E28" s="167"/>
      <c r="F28" s="168"/>
      <c r="G28" s="516"/>
      <c r="H28" s="516"/>
      <c r="I28" s="516"/>
      <c r="J28" s="516"/>
      <c r="K28" s="516"/>
      <c r="L28" s="516"/>
      <c r="M28" s="318"/>
      <c r="N28" s="294"/>
      <c r="O28" s="294"/>
      <c r="P28" s="294"/>
      <c r="Q28" s="295"/>
      <c r="R28" s="19"/>
      <c r="S28" s="19"/>
      <c r="T28" s="4"/>
      <c r="U28" s="4"/>
      <c r="V28" s="4"/>
    </row>
    <row r="29" spans="1:22" ht="12.95" customHeight="1" x14ac:dyDescent="0.2">
      <c r="A29" s="527"/>
      <c r="B29" s="320" t="s">
        <v>149</v>
      </c>
      <c r="C29" s="167"/>
      <c r="D29" s="167"/>
      <c r="E29" s="167"/>
      <c r="F29" s="168"/>
      <c r="G29" s="515"/>
      <c r="H29" s="515"/>
      <c r="I29" s="515"/>
      <c r="J29" s="515"/>
      <c r="K29" s="515"/>
      <c r="L29" s="515"/>
      <c r="M29" s="318"/>
      <c r="N29" s="294"/>
      <c r="O29" s="294"/>
      <c r="P29" s="294"/>
      <c r="Q29" s="295"/>
      <c r="R29" s="19"/>
      <c r="S29" s="19"/>
      <c r="T29" s="4"/>
      <c r="U29" s="4"/>
      <c r="V29" s="4"/>
    </row>
    <row r="30" spans="1:22" ht="12.95" customHeight="1" x14ac:dyDescent="0.2">
      <c r="A30" s="527"/>
      <c r="B30" s="320" t="s">
        <v>130</v>
      </c>
      <c r="C30" s="167"/>
      <c r="D30" s="167"/>
      <c r="E30" s="167"/>
      <c r="F30" s="168"/>
      <c r="G30" s="516"/>
      <c r="H30" s="516"/>
      <c r="I30" s="516"/>
      <c r="J30" s="516"/>
      <c r="K30" s="516"/>
      <c r="L30" s="516"/>
      <c r="M30" s="318"/>
      <c r="N30" s="294"/>
      <c r="O30" s="294"/>
      <c r="P30" s="294"/>
      <c r="Q30" s="295"/>
      <c r="R30" s="19"/>
      <c r="S30" s="19"/>
      <c r="T30" s="4"/>
      <c r="U30" s="4"/>
      <c r="V30" s="4"/>
    </row>
    <row r="31" spans="1:22" ht="12.95" customHeight="1" x14ac:dyDescent="0.2">
      <c r="A31" s="527"/>
      <c r="B31" s="558" t="s">
        <v>131</v>
      </c>
      <c r="C31" s="559"/>
      <c r="D31" s="559"/>
      <c r="E31" s="559"/>
      <c r="F31" s="560"/>
      <c r="G31" s="514"/>
      <c r="H31" s="514"/>
      <c r="I31" s="514"/>
      <c r="J31" s="514"/>
      <c r="K31" s="514"/>
      <c r="L31" s="514"/>
      <c r="M31" s="318"/>
      <c r="N31" s="294"/>
      <c r="O31" s="294"/>
      <c r="P31" s="294"/>
      <c r="Q31" s="295"/>
      <c r="R31" s="19"/>
      <c r="S31" s="19"/>
      <c r="T31" s="4"/>
      <c r="U31" s="4"/>
      <c r="V31" s="4"/>
    </row>
    <row r="32" spans="1:22" ht="14.1" customHeight="1" x14ac:dyDescent="0.2">
      <c r="A32" s="528"/>
      <c r="B32" s="9" t="s">
        <v>150</v>
      </c>
      <c r="C32" s="10"/>
      <c r="D32" s="10"/>
      <c r="E32" s="10"/>
      <c r="F32" s="68"/>
      <c r="G32" s="517">
        <f>SUM(G28:H31)</f>
        <v>0</v>
      </c>
      <c r="H32" s="517"/>
      <c r="I32" s="517">
        <f>SUM(I28:J31)</f>
        <v>0</v>
      </c>
      <c r="J32" s="517"/>
      <c r="K32" s="517">
        <f>SUM(K28:L31)</f>
        <v>0</v>
      </c>
      <c r="L32" s="517"/>
      <c r="M32" s="318">
        <f>SUM(G32:L32)</f>
        <v>0</v>
      </c>
      <c r="N32" s="590" t="str">
        <f>IF(SUM(O174)=SUM(G32:L32),"Yes","No-please review your entries.")</f>
        <v>Yes</v>
      </c>
      <c r="O32" s="590"/>
      <c r="P32" s="590"/>
      <c r="Q32" s="591"/>
      <c r="R32" s="19"/>
      <c r="S32" s="19"/>
      <c r="T32" s="4"/>
      <c r="U32" s="4"/>
      <c r="V32" s="4"/>
    </row>
    <row r="33" spans="1:22" ht="12.95" customHeight="1" x14ac:dyDescent="0.2">
      <c r="A33" s="526" t="s">
        <v>151</v>
      </c>
      <c r="B33" s="320" t="s">
        <v>152</v>
      </c>
      <c r="C33" s="167"/>
      <c r="D33" s="167"/>
      <c r="E33" s="167"/>
      <c r="F33" s="168"/>
      <c r="G33" s="515"/>
      <c r="H33" s="515"/>
      <c r="I33" s="515"/>
      <c r="J33" s="515"/>
      <c r="K33" s="515"/>
      <c r="L33" s="515"/>
      <c r="M33" s="318"/>
      <c r="N33" s="294"/>
      <c r="O33" s="294"/>
      <c r="P33" s="294"/>
      <c r="Q33" s="295"/>
      <c r="R33" s="19"/>
      <c r="S33" s="19"/>
      <c r="T33" s="4"/>
      <c r="U33" s="4"/>
      <c r="V33" s="4"/>
    </row>
    <row r="34" spans="1:22" ht="12.95" customHeight="1" x14ac:dyDescent="0.2">
      <c r="A34" s="527"/>
      <c r="B34" s="320" t="s">
        <v>153</v>
      </c>
      <c r="C34" s="167"/>
      <c r="D34" s="167"/>
      <c r="E34" s="167"/>
      <c r="F34" s="168"/>
      <c r="G34" s="516"/>
      <c r="H34" s="516"/>
      <c r="I34" s="516"/>
      <c r="J34" s="516"/>
      <c r="K34" s="516"/>
      <c r="L34" s="516"/>
      <c r="M34" s="318"/>
      <c r="N34" s="294"/>
      <c r="O34" s="294"/>
      <c r="P34" s="294"/>
      <c r="Q34" s="295"/>
      <c r="R34" s="19"/>
      <c r="S34" s="19"/>
      <c r="T34" s="4"/>
      <c r="U34" s="4"/>
      <c r="V34" s="4"/>
    </row>
    <row r="35" spans="1:22" ht="12.95" customHeight="1" x14ac:dyDescent="0.2">
      <c r="A35" s="527"/>
      <c r="B35" s="558" t="s">
        <v>131</v>
      </c>
      <c r="C35" s="559"/>
      <c r="D35" s="559"/>
      <c r="E35" s="559"/>
      <c r="F35" s="560"/>
      <c r="G35" s="514"/>
      <c r="H35" s="514"/>
      <c r="I35" s="514"/>
      <c r="J35" s="514"/>
      <c r="K35" s="514"/>
      <c r="L35" s="514"/>
      <c r="M35" s="318"/>
      <c r="N35" s="294"/>
      <c r="O35" s="294"/>
      <c r="P35" s="294"/>
      <c r="Q35" s="295"/>
      <c r="R35" s="19"/>
      <c r="S35" s="19"/>
      <c r="T35" s="4"/>
      <c r="U35" s="4"/>
      <c r="V35" s="4"/>
    </row>
    <row r="36" spans="1:22" ht="14.1" customHeight="1" x14ac:dyDescent="0.2">
      <c r="A36" s="528"/>
      <c r="B36" s="9" t="s">
        <v>154</v>
      </c>
      <c r="C36" s="10"/>
      <c r="D36" s="10"/>
      <c r="E36" s="10"/>
      <c r="F36" s="68"/>
      <c r="G36" s="517">
        <f>SUM(G33:H35)</f>
        <v>0</v>
      </c>
      <c r="H36" s="517"/>
      <c r="I36" s="413">
        <f>SUM(I33:J35)</f>
        <v>0</v>
      </c>
      <c r="J36" s="413"/>
      <c r="K36" s="413">
        <f>SUM(K33:L35)</f>
        <v>0</v>
      </c>
      <c r="L36" s="413"/>
      <c r="M36" s="318">
        <f>SUM(G36:L36)</f>
        <v>0</v>
      </c>
      <c r="N36" s="590" t="str">
        <f>IF(SUM(O217)=SUM(G36:L36),"Yes","No-please review your entries.")</f>
        <v>Yes</v>
      </c>
      <c r="O36" s="590"/>
      <c r="P36" s="590"/>
      <c r="Q36" s="591"/>
      <c r="R36" s="19"/>
      <c r="S36" s="19"/>
      <c r="T36" s="4"/>
      <c r="U36" s="4"/>
      <c r="V36" s="4"/>
    </row>
    <row r="37" spans="1:22" ht="12.95" customHeight="1" x14ac:dyDescent="0.2">
      <c r="A37" s="526" t="s">
        <v>155</v>
      </c>
      <c r="B37" s="169" t="s">
        <v>156</v>
      </c>
      <c r="C37" s="165"/>
      <c r="D37" s="165"/>
      <c r="E37" s="165"/>
      <c r="F37" s="166"/>
      <c r="G37" s="516"/>
      <c r="H37" s="516"/>
      <c r="I37" s="516"/>
      <c r="J37" s="516"/>
      <c r="K37" s="516"/>
      <c r="L37" s="516"/>
      <c r="M37" s="318"/>
      <c r="N37" s="294"/>
      <c r="O37" s="294"/>
      <c r="P37" s="294"/>
      <c r="Q37" s="295"/>
      <c r="R37" s="19"/>
      <c r="S37" s="19"/>
      <c r="T37" s="4"/>
      <c r="U37" s="4"/>
      <c r="V37" s="4"/>
    </row>
    <row r="38" spans="1:22" ht="12.95" customHeight="1" x14ac:dyDescent="0.2">
      <c r="A38" s="527"/>
      <c r="B38" s="320" t="s">
        <v>157</v>
      </c>
      <c r="C38" s="167"/>
      <c r="D38" s="167"/>
      <c r="E38" s="167"/>
      <c r="F38" s="168"/>
      <c r="G38" s="516"/>
      <c r="H38" s="516"/>
      <c r="I38" s="516"/>
      <c r="J38" s="516"/>
      <c r="K38" s="516"/>
      <c r="L38" s="516"/>
      <c r="M38" s="318"/>
      <c r="N38" s="294"/>
      <c r="O38" s="294"/>
      <c r="P38" s="294"/>
      <c r="Q38" s="295"/>
      <c r="R38" s="19"/>
      <c r="S38" s="19"/>
      <c r="T38" s="4"/>
      <c r="U38" s="4"/>
      <c r="V38" s="4"/>
    </row>
    <row r="39" spans="1:22" ht="25.5" customHeight="1" x14ac:dyDescent="0.2">
      <c r="A39" s="528"/>
      <c r="B39" s="9" t="s">
        <v>158</v>
      </c>
      <c r="C39" s="10"/>
      <c r="D39" s="10"/>
      <c r="E39" s="10"/>
      <c r="F39" s="68"/>
      <c r="G39" s="517">
        <f>SUM(G37:H38)</f>
        <v>0</v>
      </c>
      <c r="H39" s="517"/>
      <c r="I39" s="517">
        <f>SUM(I37:J38)</f>
        <v>0</v>
      </c>
      <c r="J39" s="517"/>
      <c r="K39" s="517">
        <f>SUM(K37:L38)</f>
        <v>0</v>
      </c>
      <c r="L39" s="517"/>
      <c r="M39" s="318">
        <f>SUM(G39:L39)</f>
        <v>0</v>
      </c>
      <c r="N39" s="565" t="str">
        <f>IF(SUM(O253)=SUM(G39:L39),"Yes","No-please review your entries.")</f>
        <v>Yes</v>
      </c>
      <c r="O39" s="565"/>
      <c r="P39" s="565"/>
      <c r="Q39" s="566"/>
      <c r="R39" s="19"/>
      <c r="S39" s="19"/>
      <c r="T39" s="4"/>
      <c r="U39" s="4"/>
      <c r="V39" s="4"/>
    </row>
    <row r="40" spans="1:22" ht="15.75" customHeight="1" x14ac:dyDescent="0.2">
      <c r="A40" s="160"/>
      <c r="B40" s="161" t="s">
        <v>159</v>
      </c>
      <c r="C40" s="162"/>
      <c r="D40" s="162"/>
      <c r="E40" s="162"/>
      <c r="F40" s="163"/>
      <c r="G40" s="564">
        <f>SUM(G39,G36,G32,G27,G22,G16,G12)</f>
        <v>0</v>
      </c>
      <c r="H40" s="564"/>
      <c r="I40" s="564">
        <f>SUM(I39,I36,I32,I27,I22,I16,I12)</f>
        <v>0</v>
      </c>
      <c r="J40" s="564"/>
      <c r="K40" s="564">
        <f>SUM(K39,K36,K32,K27,K22,K16,K12)</f>
        <v>0</v>
      </c>
      <c r="L40" s="564"/>
      <c r="M40" s="304"/>
      <c r="N40" s="303">
        <f>K40*0.15</f>
        <v>0</v>
      </c>
      <c r="O40" s="219"/>
      <c r="P40" s="219"/>
      <c r="Q40" s="298"/>
      <c r="R40" s="19"/>
      <c r="S40" s="19"/>
      <c r="T40" s="4"/>
      <c r="U40" s="4"/>
      <c r="V40" s="4"/>
    </row>
    <row r="41" spans="1:22" ht="27.75" customHeight="1" x14ac:dyDescent="0.2">
      <c r="A41" s="160"/>
      <c r="B41" s="500" t="s">
        <v>160</v>
      </c>
      <c r="C41" s="501"/>
      <c r="D41" s="501"/>
      <c r="E41" s="501"/>
      <c r="F41" s="502"/>
      <c r="G41" s="506">
        <f>SUM(G11+G15+G21+G26+G31+G35)</f>
        <v>0</v>
      </c>
      <c r="H41" s="506"/>
      <c r="I41" s="506">
        <f t="shared" ref="I41" si="0">SUM(I11+I15+I21+I26+I31+I35)</f>
        <v>0</v>
      </c>
      <c r="J41" s="506"/>
      <c r="K41" s="506">
        <f t="shared" ref="K41" si="1">SUM(K11+K15+K21+K26+K31+K35)</f>
        <v>0</v>
      </c>
      <c r="L41" s="506"/>
      <c r="M41" s="305"/>
      <c r="N41" s="302"/>
      <c r="O41" s="219"/>
      <c r="P41" s="219"/>
      <c r="Q41" s="219"/>
      <c r="R41" s="19"/>
      <c r="S41" s="19"/>
      <c r="T41" s="4"/>
      <c r="U41" s="4"/>
      <c r="V41" s="4"/>
    </row>
    <row r="42" spans="1:22" ht="52.5" customHeight="1" x14ac:dyDescent="0.2">
      <c r="A42" s="164"/>
      <c r="B42" s="570" t="s">
        <v>161</v>
      </c>
      <c r="C42" s="571"/>
      <c r="D42" s="571"/>
      <c r="E42" s="571"/>
      <c r="F42" s="572"/>
      <c r="G42" s="567" t="str">
        <f>IF(Narrative!N45&gt;=30000,"yes","No-grant is not subject to minimum requirements")</f>
        <v>yes</v>
      </c>
      <c r="H42" s="568"/>
      <c r="I42" s="568"/>
      <c r="J42" s="568"/>
      <c r="K42" s="568"/>
      <c r="L42" s="569"/>
      <c r="M42" s="306"/>
      <c r="N42" s="576" t="s">
        <v>162</v>
      </c>
      <c r="O42" s="576"/>
      <c r="P42" s="576"/>
      <c r="Q42" s="577"/>
      <c r="R42" s="19"/>
      <c r="S42" s="19"/>
      <c r="T42" s="4"/>
      <c r="U42" s="4"/>
      <c r="V42" s="4"/>
    </row>
    <row r="43" spans="1:22" ht="52.5" customHeight="1" x14ac:dyDescent="0.2">
      <c r="A43" s="164"/>
      <c r="B43" s="536"/>
      <c r="C43" s="537"/>
      <c r="D43" s="537"/>
      <c r="E43" s="537"/>
      <c r="F43" s="538"/>
      <c r="G43" s="534" t="str">
        <f>IF(OR(SUM(G40)&gt;=SUM(Narrative!N45*0.2), SUM(Narrative!N45)&lt;30000), "Requirement Met", "Requirement Not Met- Redistribute Funds")</f>
        <v>Requirement Not Met- Redistribute Funds</v>
      </c>
      <c r="H43" s="535"/>
      <c r="I43" s="534" t="str">
        <f>IF(OR(SUM(I40)&gt;=SUM(Narrative!N45*0.2), SUM(Narrative!N45)&lt;30000), "Requirement Met", "Requirement Not Met- Redistribute Funds")</f>
        <v>Requirement Not Met- Redistribute Funds</v>
      </c>
      <c r="J43" s="535"/>
      <c r="K43" s="534" t="str">
        <f>IF(OR(SUM(K40)&gt;0), "Requirement Met", "Requirement Not Met- Redistribute Funds")</f>
        <v>Requirement Not Met- Redistribute Funds</v>
      </c>
      <c r="L43" s="535"/>
      <c r="M43" s="296"/>
      <c r="N43" s="539" t="s">
        <v>163</v>
      </c>
      <c r="O43" s="540"/>
      <c r="P43" s="540"/>
      <c r="Q43" s="541"/>
      <c r="R43" s="19"/>
      <c r="S43" s="19"/>
      <c r="T43" s="4"/>
      <c r="U43" s="4"/>
      <c r="V43" s="4"/>
    </row>
    <row r="44" spans="1:22" ht="55.5" customHeight="1" x14ac:dyDescent="0.2">
      <c r="A44" s="164"/>
      <c r="B44" s="536" t="s">
        <v>164</v>
      </c>
      <c r="C44" s="537"/>
      <c r="D44" s="537"/>
      <c r="E44" s="537"/>
      <c r="F44" s="537"/>
      <c r="G44" s="537"/>
      <c r="H44" s="537"/>
      <c r="I44" s="537"/>
      <c r="J44" s="538"/>
      <c r="K44" s="582">
        <f>SUM(G40:L40)</f>
        <v>0</v>
      </c>
      <c r="L44" s="583"/>
      <c r="M44" s="297"/>
      <c r="N44" s="578" t="s">
        <v>165</v>
      </c>
      <c r="O44" s="579"/>
      <c r="P44" s="580" t="str">
        <f>IF(SUM(Narrative!N47)=SUM(G40:L40),"Yes","No-please review your entries.")</f>
        <v>Yes</v>
      </c>
      <c r="Q44" s="581"/>
      <c r="R44" s="19"/>
      <c r="S44" s="19"/>
      <c r="T44" s="4"/>
      <c r="U44" s="4"/>
      <c r="V44" s="4"/>
    </row>
    <row r="45" spans="1:22" ht="15" customHeight="1" x14ac:dyDescent="0.2">
      <c r="A45" s="164"/>
      <c r="B45" s="188"/>
      <c r="C45" s="188"/>
      <c r="D45" s="188"/>
      <c r="E45" s="188"/>
      <c r="F45" s="268"/>
      <c r="G45" s="269"/>
      <c r="H45" s="269"/>
      <c r="I45" s="269"/>
      <c r="J45" s="270"/>
      <c r="K45" s="271"/>
      <c r="L45" s="271"/>
      <c r="M45" s="271"/>
      <c r="N45" s="272"/>
      <c r="O45" s="272"/>
      <c r="P45" s="273"/>
      <c r="Q45" s="273"/>
      <c r="R45" s="19"/>
      <c r="S45" s="19"/>
      <c r="T45" s="4"/>
      <c r="U45" s="4"/>
      <c r="V45" s="4"/>
    </row>
    <row r="46" spans="1:22" ht="18.75" customHeight="1" x14ac:dyDescent="0.2">
      <c r="A46" s="159"/>
      <c r="B46" s="587" t="s">
        <v>166</v>
      </c>
      <c r="C46" s="588"/>
      <c r="D46" s="588"/>
      <c r="E46" s="588"/>
      <c r="F46" s="588"/>
      <c r="G46" s="588"/>
      <c r="H46" s="588"/>
      <c r="I46" s="588"/>
      <c r="J46" s="588"/>
      <c r="K46" s="588"/>
      <c r="L46" s="588"/>
      <c r="M46" s="588"/>
      <c r="N46" s="588"/>
      <c r="O46" s="588"/>
      <c r="P46" s="588"/>
      <c r="Q46" s="588"/>
      <c r="R46" s="19"/>
      <c r="S46" s="19"/>
      <c r="T46" s="4"/>
      <c r="U46" s="4"/>
      <c r="V46" s="4"/>
    </row>
    <row r="47" spans="1:22" ht="29.25" customHeight="1" x14ac:dyDescent="0.2">
      <c r="A47" s="137" t="s">
        <v>167</v>
      </c>
      <c r="B47" s="137"/>
      <c r="C47" s="137"/>
      <c r="D47" s="137"/>
      <c r="E47" s="137"/>
      <c r="F47" s="137"/>
      <c r="G47" s="137"/>
      <c r="H47" s="137"/>
      <c r="I47" s="137"/>
      <c r="J47" s="137"/>
      <c r="K47" s="137"/>
      <c r="L47" s="137"/>
      <c r="M47" s="137"/>
      <c r="N47" s="137"/>
      <c r="O47" s="137"/>
      <c r="P47" s="137"/>
      <c r="Q47" s="137"/>
      <c r="R47" s="19"/>
      <c r="S47" s="19"/>
      <c r="T47" s="4"/>
      <c r="U47" s="4"/>
      <c r="V47" s="4"/>
    </row>
    <row r="48" spans="1:22" x14ac:dyDescent="0.2">
      <c r="A48" s="107"/>
      <c r="B48" s="107"/>
      <c r="C48" s="107"/>
      <c r="D48" s="107"/>
      <c r="E48" s="107" t="s">
        <v>42</v>
      </c>
      <c r="F48" s="107"/>
      <c r="G48" s="106" t="str">
        <f>G1</f>
        <v>ALBEMARLE COUNTY PUBLIC SCHOOLS</v>
      </c>
      <c r="H48" s="107"/>
      <c r="I48" s="107"/>
      <c r="J48" s="107"/>
      <c r="K48" s="107"/>
      <c r="L48" s="107"/>
      <c r="M48" s="107"/>
      <c r="N48" s="107" t="s">
        <v>43</v>
      </c>
      <c r="O48" s="107"/>
      <c r="P48" s="107"/>
      <c r="Q48" s="151">
        <f>Narrative!I15</f>
        <v>2</v>
      </c>
      <c r="R48" s="19"/>
      <c r="S48" s="19"/>
      <c r="T48" s="4"/>
      <c r="U48" s="4"/>
      <c r="V48" s="4"/>
    </row>
    <row r="49" spans="1:22" s="340" customFormat="1" ht="20.25" customHeight="1" x14ac:dyDescent="0.2">
      <c r="A49" s="340" t="s">
        <v>168</v>
      </c>
    </row>
    <row r="50" spans="1:22" ht="22.5" customHeight="1" x14ac:dyDescent="0.25">
      <c r="A50" s="107" t="s">
        <v>169</v>
      </c>
      <c r="B50" s="105"/>
      <c r="C50" s="105"/>
      <c r="D50" s="107"/>
      <c r="E50" s="107"/>
      <c r="F50" s="107"/>
      <c r="G50" s="107"/>
      <c r="H50" s="107"/>
      <c r="I50" s="107"/>
      <c r="J50" s="107"/>
      <c r="K50" s="107"/>
      <c r="L50" s="107"/>
      <c r="M50" s="107"/>
      <c r="N50" s="107"/>
      <c r="O50" s="107"/>
      <c r="P50" s="107"/>
      <c r="Q50" s="107"/>
      <c r="R50" s="19"/>
      <c r="S50" s="19"/>
      <c r="T50" s="4"/>
      <c r="U50" s="4"/>
      <c r="V50" s="4"/>
    </row>
    <row r="51" spans="1:22" ht="15" customHeight="1" x14ac:dyDescent="0.25">
      <c r="A51" s="105"/>
      <c r="B51" s="105"/>
      <c r="C51" s="105"/>
      <c r="D51" s="107"/>
      <c r="E51" s="107"/>
      <c r="F51" s="107"/>
      <c r="G51" s="107"/>
      <c r="H51" s="107"/>
      <c r="I51" s="107"/>
      <c r="J51" s="107"/>
      <c r="K51" s="107"/>
      <c r="L51" s="107"/>
      <c r="M51" s="107"/>
      <c r="N51" s="107"/>
      <c r="O51" s="107"/>
      <c r="P51" s="107"/>
      <c r="Q51" s="107"/>
      <c r="R51" s="19"/>
      <c r="S51" s="19"/>
      <c r="T51" s="4"/>
      <c r="U51" s="4"/>
      <c r="V51" s="4"/>
    </row>
    <row r="52" spans="1:22" s="340" customFormat="1" ht="13.5" customHeight="1" x14ac:dyDescent="0.2">
      <c r="A52" s="340" t="s">
        <v>170</v>
      </c>
    </row>
    <row r="53" spans="1:22" ht="15" customHeight="1" x14ac:dyDescent="0.2">
      <c r="A53" s="309" t="s">
        <v>171</v>
      </c>
      <c r="B53" s="136"/>
      <c r="C53" s="136"/>
      <c r="D53" s="137"/>
      <c r="E53" s="137"/>
      <c r="F53" s="137"/>
      <c r="G53" s="137"/>
      <c r="H53" s="137"/>
      <c r="I53" s="137"/>
      <c r="J53" s="137"/>
      <c r="K53" s="137"/>
      <c r="L53" s="137"/>
      <c r="M53" s="137"/>
      <c r="N53" s="137"/>
      <c r="O53" s="137"/>
      <c r="P53" s="137"/>
      <c r="Q53" s="137"/>
      <c r="R53" s="19"/>
      <c r="S53" s="19"/>
      <c r="T53" s="4"/>
      <c r="U53" s="4"/>
      <c r="V53" s="4"/>
    </row>
    <row r="54" spans="1:22" ht="65.25" customHeight="1" x14ac:dyDescent="0.2">
      <c r="A54" s="470"/>
      <c r="B54" s="471"/>
      <c r="C54" s="471"/>
      <c r="D54" s="471"/>
      <c r="E54" s="471"/>
      <c r="F54" s="471"/>
      <c r="G54" s="471"/>
      <c r="H54" s="471"/>
      <c r="I54" s="471"/>
      <c r="J54" s="471"/>
      <c r="K54" s="471"/>
      <c r="L54" s="471"/>
      <c r="M54" s="471"/>
      <c r="N54" s="471"/>
      <c r="O54" s="471"/>
      <c r="P54" s="471"/>
      <c r="Q54" s="472"/>
      <c r="R54" s="19"/>
      <c r="S54" s="19"/>
      <c r="T54" s="4"/>
      <c r="U54" s="4"/>
      <c r="V54" s="4"/>
    </row>
    <row r="55" spans="1:22" ht="60" customHeight="1" x14ac:dyDescent="0.2">
      <c r="A55" s="473"/>
      <c r="B55" s="474"/>
      <c r="C55" s="474"/>
      <c r="D55" s="474"/>
      <c r="E55" s="474"/>
      <c r="F55" s="474"/>
      <c r="G55" s="474"/>
      <c r="H55" s="474"/>
      <c r="I55" s="474"/>
      <c r="J55" s="474"/>
      <c r="K55" s="474"/>
      <c r="L55" s="474"/>
      <c r="M55" s="474"/>
      <c r="N55" s="474"/>
      <c r="O55" s="474"/>
      <c r="P55" s="474"/>
      <c r="Q55" s="475"/>
      <c r="R55" s="19"/>
      <c r="S55" s="19"/>
      <c r="T55" s="4"/>
      <c r="U55" s="4"/>
      <c r="V55" s="4"/>
    </row>
    <row r="56" spans="1:22" ht="15" customHeight="1" x14ac:dyDescent="0.2">
      <c r="A56" s="157" t="s">
        <v>172</v>
      </c>
      <c r="B56" s="158"/>
      <c r="C56" s="158"/>
      <c r="D56" s="158"/>
      <c r="E56" s="158"/>
      <c r="F56" s="158"/>
      <c r="G56" s="158"/>
      <c r="H56" s="158"/>
      <c r="I56" s="492" t="s">
        <v>173</v>
      </c>
      <c r="J56" s="492"/>
      <c r="K56" s="492"/>
      <c r="L56" s="507" t="s">
        <v>174</v>
      </c>
      <c r="M56" s="584"/>
      <c r="N56" s="585"/>
      <c r="O56" s="507" t="s">
        <v>175</v>
      </c>
      <c r="P56" s="508"/>
      <c r="Q56" s="509"/>
      <c r="R56" s="19"/>
      <c r="S56" s="19"/>
      <c r="T56" s="4"/>
      <c r="U56" s="4"/>
      <c r="V56" s="4"/>
    </row>
    <row r="57" spans="1:22" ht="15.95" customHeight="1" x14ac:dyDescent="0.2">
      <c r="A57" s="476"/>
      <c r="B57" s="476"/>
      <c r="C57" s="476"/>
      <c r="D57" s="476"/>
      <c r="E57" s="476"/>
      <c r="F57" s="476"/>
      <c r="G57" s="476"/>
      <c r="H57" s="476"/>
      <c r="I57" s="477"/>
      <c r="J57" s="478"/>
      <c r="K57" s="479"/>
      <c r="L57" s="503"/>
      <c r="M57" s="504"/>
      <c r="N57" s="505"/>
      <c r="O57" s="482"/>
      <c r="P57" s="485"/>
      <c r="Q57" s="486"/>
      <c r="R57" s="19"/>
      <c r="S57" s="19"/>
      <c r="T57" s="4"/>
      <c r="U57" s="4"/>
      <c r="V57" s="4"/>
    </row>
    <row r="58" spans="1:22" ht="15.95" customHeight="1" x14ac:dyDescent="0.2">
      <c r="A58" s="476"/>
      <c r="B58" s="476"/>
      <c r="C58" s="476"/>
      <c r="D58" s="476"/>
      <c r="E58" s="476"/>
      <c r="F58" s="476"/>
      <c r="G58" s="476"/>
      <c r="H58" s="476"/>
      <c r="I58" s="477"/>
      <c r="J58" s="478"/>
      <c r="K58" s="479"/>
      <c r="L58" s="503"/>
      <c r="M58" s="504"/>
      <c r="N58" s="505"/>
      <c r="O58" s="482"/>
      <c r="P58" s="485"/>
      <c r="Q58" s="486"/>
      <c r="R58" s="19"/>
      <c r="S58" s="19"/>
      <c r="T58" s="4"/>
      <c r="U58" s="4"/>
      <c r="V58" s="4"/>
    </row>
    <row r="59" spans="1:22" ht="15.95" customHeight="1" x14ac:dyDescent="0.2">
      <c r="A59" s="476"/>
      <c r="B59" s="476"/>
      <c r="C59" s="476"/>
      <c r="D59" s="476"/>
      <c r="E59" s="476"/>
      <c r="F59" s="476"/>
      <c r="G59" s="476"/>
      <c r="H59" s="476"/>
      <c r="I59" s="477"/>
      <c r="J59" s="478"/>
      <c r="K59" s="479"/>
      <c r="L59" s="503"/>
      <c r="M59" s="504"/>
      <c r="N59" s="505"/>
      <c r="O59" s="482"/>
      <c r="P59" s="485"/>
      <c r="Q59" s="486"/>
      <c r="R59" s="19"/>
      <c r="S59" s="19"/>
      <c r="T59" s="4"/>
      <c r="U59" s="4"/>
      <c r="V59" s="4"/>
    </row>
    <row r="60" spans="1:22" ht="15.95" customHeight="1" x14ac:dyDescent="0.2">
      <c r="A60" s="476"/>
      <c r="B60" s="476"/>
      <c r="C60" s="476"/>
      <c r="D60" s="476"/>
      <c r="E60" s="476"/>
      <c r="F60" s="476"/>
      <c r="G60" s="476"/>
      <c r="H60" s="476"/>
      <c r="I60" s="477"/>
      <c r="J60" s="478"/>
      <c r="K60" s="479"/>
      <c r="L60" s="503"/>
      <c r="M60" s="504"/>
      <c r="N60" s="505"/>
      <c r="O60" s="482"/>
      <c r="P60" s="485"/>
      <c r="Q60" s="486"/>
      <c r="R60" s="19"/>
      <c r="S60" s="19"/>
      <c r="T60" s="4"/>
      <c r="U60" s="4"/>
      <c r="V60" s="4"/>
    </row>
    <row r="61" spans="1:22" ht="15.95" customHeight="1" x14ac:dyDescent="0.2">
      <c r="A61" s="476"/>
      <c r="B61" s="476"/>
      <c r="C61" s="476"/>
      <c r="D61" s="476"/>
      <c r="E61" s="476"/>
      <c r="F61" s="476"/>
      <c r="G61" s="476"/>
      <c r="H61" s="476"/>
      <c r="I61" s="477"/>
      <c r="J61" s="478"/>
      <c r="K61" s="479"/>
      <c r="L61" s="503"/>
      <c r="M61" s="504"/>
      <c r="N61" s="505"/>
      <c r="O61" s="482"/>
      <c r="P61" s="485"/>
      <c r="Q61" s="486"/>
      <c r="R61" s="19"/>
      <c r="S61" s="19"/>
      <c r="T61" s="4"/>
      <c r="U61" s="4"/>
      <c r="V61" s="4"/>
    </row>
    <row r="62" spans="1:22" ht="15.95" customHeight="1" x14ac:dyDescent="0.2">
      <c r="A62" s="476"/>
      <c r="B62" s="476"/>
      <c r="C62" s="476"/>
      <c r="D62" s="476"/>
      <c r="E62" s="476"/>
      <c r="F62" s="476"/>
      <c r="G62" s="476"/>
      <c r="H62" s="476"/>
      <c r="I62" s="477"/>
      <c r="J62" s="478"/>
      <c r="K62" s="479"/>
      <c r="L62" s="503"/>
      <c r="M62" s="504"/>
      <c r="N62" s="505"/>
      <c r="O62" s="482"/>
      <c r="P62" s="485"/>
      <c r="Q62" s="486"/>
      <c r="R62" s="19"/>
      <c r="S62" s="19"/>
      <c r="T62" s="4"/>
      <c r="U62" s="4"/>
      <c r="V62" s="4"/>
    </row>
    <row r="63" spans="1:22" ht="15.95" customHeight="1" x14ac:dyDescent="0.2">
      <c r="A63" s="476"/>
      <c r="B63" s="476"/>
      <c r="C63" s="476"/>
      <c r="D63" s="476"/>
      <c r="E63" s="476"/>
      <c r="F63" s="476"/>
      <c r="G63" s="476"/>
      <c r="H63" s="476"/>
      <c r="I63" s="477"/>
      <c r="J63" s="478"/>
      <c r="K63" s="479"/>
      <c r="L63" s="503"/>
      <c r="M63" s="504"/>
      <c r="N63" s="505"/>
      <c r="O63" s="482"/>
      <c r="P63" s="485"/>
      <c r="Q63" s="486"/>
      <c r="R63" s="19"/>
      <c r="S63" s="19"/>
      <c r="T63" s="4"/>
      <c r="U63" s="4"/>
      <c r="V63" s="4"/>
    </row>
    <row r="64" spans="1:22" ht="15.95" customHeight="1" x14ac:dyDescent="0.2">
      <c r="A64" s="476"/>
      <c r="B64" s="476"/>
      <c r="C64" s="476"/>
      <c r="D64" s="476"/>
      <c r="E64" s="476"/>
      <c r="F64" s="476"/>
      <c r="G64" s="476"/>
      <c r="H64" s="476"/>
      <c r="I64" s="477"/>
      <c r="J64" s="478"/>
      <c r="K64" s="479"/>
      <c r="L64" s="503"/>
      <c r="M64" s="504"/>
      <c r="N64" s="505"/>
      <c r="O64" s="482"/>
      <c r="P64" s="485"/>
      <c r="Q64" s="486"/>
      <c r="R64" s="19"/>
      <c r="S64" s="19"/>
      <c r="T64" s="4"/>
      <c r="U64" s="4"/>
      <c r="V64" s="4"/>
    </row>
    <row r="65" spans="1:22" ht="15.95" customHeight="1" x14ac:dyDescent="0.2">
      <c r="A65" s="476"/>
      <c r="B65" s="476"/>
      <c r="C65" s="476"/>
      <c r="D65" s="476"/>
      <c r="E65" s="476"/>
      <c r="F65" s="476"/>
      <c r="G65" s="476"/>
      <c r="H65" s="476"/>
      <c r="I65" s="477"/>
      <c r="J65" s="478"/>
      <c r="K65" s="479"/>
      <c r="L65" s="503"/>
      <c r="M65" s="504"/>
      <c r="N65" s="505"/>
      <c r="O65" s="482"/>
      <c r="P65" s="485"/>
      <c r="Q65" s="486"/>
      <c r="R65" s="19"/>
      <c r="S65" s="19"/>
      <c r="T65" s="4"/>
      <c r="U65" s="4"/>
      <c r="V65" s="4"/>
    </row>
    <row r="66" spans="1:22" ht="15.95" customHeight="1" x14ac:dyDescent="0.2">
      <c r="A66" s="476"/>
      <c r="B66" s="476"/>
      <c r="C66" s="476"/>
      <c r="D66" s="476"/>
      <c r="E66" s="476"/>
      <c r="F66" s="476"/>
      <c r="G66" s="476"/>
      <c r="H66" s="476"/>
      <c r="I66" s="477"/>
      <c r="J66" s="478"/>
      <c r="K66" s="479"/>
      <c r="L66" s="503"/>
      <c r="M66" s="504"/>
      <c r="N66" s="505"/>
      <c r="O66" s="482"/>
      <c r="P66" s="485"/>
      <c r="Q66" s="486"/>
      <c r="R66" s="19"/>
      <c r="S66" s="19"/>
      <c r="T66" s="4"/>
      <c r="U66" s="4"/>
      <c r="V66" s="4"/>
    </row>
    <row r="67" spans="1:22" ht="15.95" customHeight="1" x14ac:dyDescent="0.2">
      <c r="A67" s="476"/>
      <c r="B67" s="476"/>
      <c r="C67" s="476"/>
      <c r="D67" s="476"/>
      <c r="E67" s="476"/>
      <c r="F67" s="476"/>
      <c r="G67" s="476"/>
      <c r="H67" s="476"/>
      <c r="I67" s="477"/>
      <c r="J67" s="478"/>
      <c r="K67" s="479"/>
      <c r="L67" s="503"/>
      <c r="M67" s="504"/>
      <c r="N67" s="505"/>
      <c r="O67" s="482"/>
      <c r="P67" s="485"/>
      <c r="Q67" s="486"/>
      <c r="R67" s="19"/>
      <c r="S67" s="19"/>
      <c r="T67" s="4"/>
      <c r="U67" s="4"/>
      <c r="V67" s="4"/>
    </row>
    <row r="68" spans="1:22" ht="15.95" customHeight="1" x14ac:dyDescent="0.2">
      <c r="A68" s="476"/>
      <c r="B68" s="476"/>
      <c r="C68" s="476"/>
      <c r="D68" s="476"/>
      <c r="E68" s="476"/>
      <c r="F68" s="476"/>
      <c r="G68" s="476"/>
      <c r="H68" s="476"/>
      <c r="I68" s="477"/>
      <c r="J68" s="478"/>
      <c r="K68" s="479"/>
      <c r="L68" s="503"/>
      <c r="M68" s="504"/>
      <c r="N68" s="505"/>
      <c r="O68" s="482"/>
      <c r="P68" s="485"/>
      <c r="Q68" s="486"/>
      <c r="R68" s="19"/>
      <c r="S68" s="19"/>
      <c r="T68" s="4"/>
      <c r="U68" s="4"/>
      <c r="V68" s="4"/>
    </row>
    <row r="69" spans="1:22" x14ac:dyDescent="0.2">
      <c r="A69" s="150"/>
      <c r="B69" s="150"/>
      <c r="C69" s="150"/>
      <c r="D69" s="150"/>
      <c r="E69" s="150" t="s">
        <v>176</v>
      </c>
      <c r="F69" s="107"/>
      <c r="G69" s="107"/>
      <c r="H69" s="134"/>
      <c r="I69" s="487" t="s">
        <v>177</v>
      </c>
      <c r="J69" s="487"/>
      <c r="K69" s="488"/>
      <c r="L69" s="573">
        <f>SUM(L57:N68)</f>
        <v>0</v>
      </c>
      <c r="M69" s="574"/>
      <c r="N69" s="575"/>
      <c r="O69" s="493">
        <f>SUM(O57:Q68)</f>
        <v>0</v>
      </c>
      <c r="P69" s="494"/>
      <c r="Q69" s="495"/>
      <c r="R69" s="19"/>
      <c r="S69" s="19"/>
      <c r="T69" s="4"/>
      <c r="U69" s="4"/>
      <c r="V69" s="4"/>
    </row>
    <row r="70" spans="1:22" ht="21.75" customHeight="1" x14ac:dyDescent="0.25">
      <c r="A70" s="105"/>
      <c r="B70" s="105"/>
      <c r="C70" s="105"/>
      <c r="D70" s="107"/>
      <c r="E70" s="107"/>
      <c r="F70" s="107"/>
      <c r="G70" s="107"/>
      <c r="H70" s="107"/>
      <c r="I70" s="107"/>
      <c r="J70" s="107"/>
      <c r="K70" s="107"/>
      <c r="L70" s="107"/>
      <c r="M70" s="107"/>
      <c r="N70" s="107"/>
      <c r="O70" s="107"/>
      <c r="P70" s="107"/>
      <c r="Q70" s="107"/>
      <c r="R70" s="19"/>
      <c r="S70" s="19"/>
      <c r="T70" s="4"/>
      <c r="U70" s="4"/>
      <c r="V70" s="4"/>
    </row>
    <row r="71" spans="1:22" ht="18" customHeight="1" x14ac:dyDescent="0.2">
      <c r="A71" s="340" t="s">
        <v>178</v>
      </c>
      <c r="B71" s="340"/>
      <c r="C71" s="340"/>
      <c r="D71" s="340"/>
      <c r="E71" s="340"/>
      <c r="F71" s="340"/>
      <c r="G71" s="340"/>
      <c r="H71" s="340"/>
      <c r="I71" s="340"/>
      <c r="J71" s="340"/>
      <c r="K71" s="340"/>
      <c r="L71" s="340"/>
      <c r="M71" s="340"/>
      <c r="N71" s="340"/>
      <c r="O71" s="340"/>
      <c r="P71" s="340"/>
      <c r="Q71" s="340"/>
      <c r="R71" s="19"/>
      <c r="S71" s="19"/>
      <c r="T71" s="4"/>
      <c r="U71" s="4"/>
      <c r="V71" s="4"/>
    </row>
    <row r="72" spans="1:22" ht="15.75" customHeight="1" x14ac:dyDescent="0.2">
      <c r="A72" s="309" t="s">
        <v>179</v>
      </c>
      <c r="B72" s="136"/>
      <c r="C72" s="136"/>
      <c r="D72" s="137"/>
      <c r="E72" s="137"/>
      <c r="F72" s="137"/>
      <c r="G72" s="137"/>
      <c r="H72" s="137"/>
      <c r="I72" s="137"/>
      <c r="J72" s="137"/>
      <c r="K72" s="137"/>
      <c r="L72" s="137"/>
      <c r="M72" s="137"/>
      <c r="N72" s="137"/>
      <c r="O72" s="137"/>
      <c r="P72" s="137"/>
      <c r="Q72" s="137"/>
      <c r="R72" s="19"/>
      <c r="S72" s="19"/>
      <c r="T72" s="4"/>
      <c r="U72" s="4"/>
      <c r="V72" s="4"/>
    </row>
    <row r="73" spans="1:22" ht="50.1" customHeight="1" x14ac:dyDescent="0.2">
      <c r="A73" s="470"/>
      <c r="B73" s="471"/>
      <c r="C73" s="471"/>
      <c r="D73" s="471"/>
      <c r="E73" s="471"/>
      <c r="F73" s="471"/>
      <c r="G73" s="471"/>
      <c r="H73" s="471"/>
      <c r="I73" s="471"/>
      <c r="J73" s="471"/>
      <c r="K73" s="471"/>
      <c r="L73" s="471"/>
      <c r="M73" s="471"/>
      <c r="N73" s="471"/>
      <c r="O73" s="471"/>
      <c r="P73" s="471"/>
      <c r="Q73" s="472"/>
      <c r="R73" s="19"/>
      <c r="S73" s="19"/>
      <c r="T73" s="4"/>
      <c r="U73" s="4"/>
      <c r="V73" s="4"/>
    </row>
    <row r="74" spans="1:22" ht="50.1" customHeight="1" x14ac:dyDescent="0.2">
      <c r="A74" s="473"/>
      <c r="B74" s="474"/>
      <c r="C74" s="474"/>
      <c r="D74" s="474"/>
      <c r="E74" s="474"/>
      <c r="F74" s="474"/>
      <c r="G74" s="474"/>
      <c r="H74" s="474"/>
      <c r="I74" s="474"/>
      <c r="J74" s="474"/>
      <c r="K74" s="474"/>
      <c r="L74" s="474"/>
      <c r="M74" s="474"/>
      <c r="N74" s="474"/>
      <c r="O74" s="474"/>
      <c r="P74" s="474"/>
      <c r="Q74" s="475"/>
      <c r="R74" s="19"/>
      <c r="S74" s="19"/>
      <c r="T74" s="4"/>
      <c r="U74" s="4"/>
      <c r="V74" s="4"/>
    </row>
    <row r="75" spans="1:22" ht="20.25" customHeight="1" x14ac:dyDescent="0.2">
      <c r="A75" s="544" t="s">
        <v>172</v>
      </c>
      <c r="B75" s="545"/>
      <c r="C75" s="545"/>
      <c r="D75" s="545"/>
      <c r="E75" s="545"/>
      <c r="F75" s="545"/>
      <c r="G75" s="545"/>
      <c r="H75" s="545"/>
      <c r="I75" s="545"/>
      <c r="J75" s="546"/>
      <c r="K75" s="547" t="s">
        <v>173</v>
      </c>
      <c r="L75" s="547"/>
      <c r="M75" s="547"/>
      <c r="N75" s="547"/>
      <c r="O75" s="510" t="s">
        <v>175</v>
      </c>
      <c r="P75" s="511"/>
      <c r="Q75" s="512"/>
      <c r="R75" s="19"/>
      <c r="S75" s="19"/>
      <c r="T75" s="4"/>
      <c r="U75" s="4"/>
      <c r="V75" s="4"/>
    </row>
    <row r="76" spans="1:22" ht="15.95" customHeight="1" x14ac:dyDescent="0.2">
      <c r="A76" s="497"/>
      <c r="B76" s="498"/>
      <c r="C76" s="498"/>
      <c r="D76" s="498"/>
      <c r="E76" s="498"/>
      <c r="F76" s="498"/>
      <c r="G76" s="498"/>
      <c r="H76" s="498"/>
      <c r="I76" s="498"/>
      <c r="J76" s="499"/>
      <c r="K76" s="477"/>
      <c r="L76" s="478"/>
      <c r="M76" s="478"/>
      <c r="N76" s="479"/>
      <c r="O76" s="482"/>
      <c r="P76" s="485"/>
      <c r="Q76" s="486"/>
      <c r="R76" s="19"/>
      <c r="S76" s="19"/>
      <c r="T76" s="4"/>
      <c r="U76" s="4"/>
      <c r="V76" s="4"/>
    </row>
    <row r="77" spans="1:22" ht="15.95" customHeight="1" x14ac:dyDescent="0.2">
      <c r="A77" s="497"/>
      <c r="B77" s="498"/>
      <c r="C77" s="498"/>
      <c r="D77" s="498"/>
      <c r="E77" s="498"/>
      <c r="F77" s="498"/>
      <c r="G77" s="498"/>
      <c r="H77" s="498"/>
      <c r="I77" s="498"/>
      <c r="J77" s="499"/>
      <c r="K77" s="477"/>
      <c r="L77" s="478"/>
      <c r="M77" s="478"/>
      <c r="N77" s="479"/>
      <c r="O77" s="482"/>
      <c r="P77" s="485"/>
      <c r="Q77" s="486"/>
      <c r="R77" s="19"/>
      <c r="S77" s="19"/>
      <c r="T77" s="4"/>
      <c r="U77" s="4"/>
      <c r="V77" s="4"/>
    </row>
    <row r="78" spans="1:22" ht="15.95" customHeight="1" x14ac:dyDescent="0.2">
      <c r="A78" s="497"/>
      <c r="B78" s="498"/>
      <c r="C78" s="498"/>
      <c r="D78" s="498"/>
      <c r="E78" s="498"/>
      <c r="F78" s="498"/>
      <c r="G78" s="498"/>
      <c r="H78" s="498"/>
      <c r="I78" s="498"/>
      <c r="J78" s="499"/>
      <c r="K78" s="477"/>
      <c r="L78" s="478"/>
      <c r="M78" s="478"/>
      <c r="N78" s="479"/>
      <c r="O78" s="482"/>
      <c r="P78" s="485"/>
      <c r="Q78" s="486"/>
      <c r="R78" s="19"/>
      <c r="S78" s="19"/>
      <c r="T78" s="4"/>
      <c r="U78" s="4"/>
      <c r="V78" s="4"/>
    </row>
    <row r="79" spans="1:22" ht="15.95" customHeight="1" x14ac:dyDescent="0.2">
      <c r="A79" s="497"/>
      <c r="B79" s="498"/>
      <c r="C79" s="498"/>
      <c r="D79" s="498"/>
      <c r="E79" s="498"/>
      <c r="F79" s="498"/>
      <c r="G79" s="498"/>
      <c r="H79" s="498"/>
      <c r="I79" s="498"/>
      <c r="J79" s="499"/>
      <c r="K79" s="477"/>
      <c r="L79" s="478"/>
      <c r="M79" s="478"/>
      <c r="N79" s="479"/>
      <c r="O79" s="482"/>
      <c r="P79" s="485"/>
      <c r="Q79" s="486"/>
      <c r="R79" s="19"/>
      <c r="S79" s="19"/>
      <c r="T79" s="4"/>
      <c r="U79" s="4"/>
      <c r="V79" s="4"/>
    </row>
    <row r="80" spans="1:22" ht="15.95" customHeight="1" x14ac:dyDescent="0.2">
      <c r="A80" s="497"/>
      <c r="B80" s="498"/>
      <c r="C80" s="498"/>
      <c r="D80" s="498"/>
      <c r="E80" s="498"/>
      <c r="F80" s="498"/>
      <c r="G80" s="498"/>
      <c r="H80" s="498"/>
      <c r="I80" s="498"/>
      <c r="J80" s="499"/>
      <c r="K80" s="477"/>
      <c r="L80" s="478"/>
      <c r="M80" s="478"/>
      <c r="N80" s="479"/>
      <c r="O80" s="482"/>
      <c r="P80" s="485"/>
      <c r="Q80" s="486"/>
      <c r="R80" s="19"/>
      <c r="S80" s="19"/>
      <c r="T80" s="4"/>
      <c r="U80" s="4"/>
      <c r="V80" s="4"/>
    </row>
    <row r="81" spans="1:22" ht="15.95" customHeight="1" x14ac:dyDescent="0.2">
      <c r="A81" s="497"/>
      <c r="B81" s="498"/>
      <c r="C81" s="498"/>
      <c r="D81" s="498"/>
      <c r="E81" s="498"/>
      <c r="F81" s="498"/>
      <c r="G81" s="498"/>
      <c r="H81" s="498"/>
      <c r="I81" s="498"/>
      <c r="J81" s="499"/>
      <c r="K81" s="477"/>
      <c r="L81" s="478"/>
      <c r="M81" s="478"/>
      <c r="N81" s="479"/>
      <c r="O81" s="482"/>
      <c r="P81" s="485"/>
      <c r="Q81" s="486"/>
      <c r="R81" s="19"/>
      <c r="S81" s="19"/>
      <c r="T81" s="4"/>
      <c r="U81" s="4"/>
      <c r="V81" s="4"/>
    </row>
    <row r="82" spans="1:22" ht="15.95" customHeight="1" x14ac:dyDescent="0.2">
      <c r="A82" s="497"/>
      <c r="B82" s="498"/>
      <c r="C82" s="498"/>
      <c r="D82" s="498"/>
      <c r="E82" s="498"/>
      <c r="F82" s="498"/>
      <c r="G82" s="498"/>
      <c r="H82" s="498"/>
      <c r="I82" s="498"/>
      <c r="J82" s="499"/>
      <c r="K82" s="477"/>
      <c r="L82" s="478"/>
      <c r="M82" s="478"/>
      <c r="N82" s="479"/>
      <c r="O82" s="482"/>
      <c r="P82" s="485"/>
      <c r="Q82" s="486"/>
      <c r="R82" s="19"/>
      <c r="S82" s="19"/>
      <c r="T82" s="4"/>
      <c r="U82" s="4"/>
      <c r="V82" s="4"/>
    </row>
    <row r="83" spans="1:22" ht="15.95" customHeight="1" x14ac:dyDescent="0.2">
      <c r="A83" s="497"/>
      <c r="B83" s="498"/>
      <c r="C83" s="498"/>
      <c r="D83" s="498"/>
      <c r="E83" s="498"/>
      <c r="F83" s="498"/>
      <c r="G83" s="498"/>
      <c r="H83" s="498"/>
      <c r="I83" s="498"/>
      <c r="J83" s="499"/>
      <c r="K83" s="477"/>
      <c r="L83" s="478"/>
      <c r="M83" s="478"/>
      <c r="N83" s="479"/>
      <c r="O83" s="482"/>
      <c r="P83" s="485"/>
      <c r="Q83" s="486"/>
      <c r="R83" s="19"/>
      <c r="S83" s="19"/>
      <c r="T83" s="4"/>
      <c r="U83" s="4"/>
      <c r="V83" s="4"/>
    </row>
    <row r="84" spans="1:22" ht="15.95" customHeight="1" x14ac:dyDescent="0.2">
      <c r="A84" s="497"/>
      <c r="B84" s="498"/>
      <c r="C84" s="498"/>
      <c r="D84" s="498"/>
      <c r="E84" s="498"/>
      <c r="F84" s="498"/>
      <c r="G84" s="498"/>
      <c r="H84" s="498"/>
      <c r="I84" s="498"/>
      <c r="J84" s="499"/>
      <c r="K84" s="477"/>
      <c r="L84" s="478"/>
      <c r="M84" s="478"/>
      <c r="N84" s="479"/>
      <c r="O84" s="482"/>
      <c r="P84" s="485"/>
      <c r="Q84" s="486"/>
      <c r="R84" s="19"/>
      <c r="S84" s="19"/>
      <c r="T84" s="4"/>
      <c r="U84" s="4"/>
      <c r="V84" s="4"/>
    </row>
    <row r="85" spans="1:22" ht="15.95" customHeight="1" x14ac:dyDescent="0.2">
      <c r="A85" s="497"/>
      <c r="B85" s="498"/>
      <c r="C85" s="498"/>
      <c r="D85" s="498"/>
      <c r="E85" s="498"/>
      <c r="F85" s="498"/>
      <c r="G85" s="498"/>
      <c r="H85" s="498"/>
      <c r="I85" s="498"/>
      <c r="J85" s="499"/>
      <c r="K85" s="477"/>
      <c r="L85" s="478"/>
      <c r="M85" s="478"/>
      <c r="N85" s="479"/>
      <c r="O85" s="482"/>
      <c r="P85" s="485"/>
      <c r="Q85" s="486"/>
      <c r="R85" s="19"/>
      <c r="S85" s="19"/>
      <c r="T85" s="4"/>
      <c r="U85" s="4"/>
      <c r="V85" s="4"/>
    </row>
    <row r="86" spans="1:22" ht="15.95" customHeight="1" x14ac:dyDescent="0.2">
      <c r="A86" s="497"/>
      <c r="B86" s="498"/>
      <c r="C86" s="498"/>
      <c r="D86" s="498"/>
      <c r="E86" s="498"/>
      <c r="F86" s="498"/>
      <c r="G86" s="498"/>
      <c r="H86" s="498"/>
      <c r="I86" s="498"/>
      <c r="J86" s="499"/>
      <c r="K86" s="477"/>
      <c r="L86" s="478"/>
      <c r="M86" s="478"/>
      <c r="N86" s="479"/>
      <c r="O86" s="482"/>
      <c r="P86" s="485"/>
      <c r="Q86" s="486"/>
      <c r="R86" s="19"/>
      <c r="S86" s="19"/>
      <c r="T86" s="4"/>
      <c r="U86" s="4"/>
      <c r="V86" s="4"/>
    </row>
    <row r="87" spans="1:22" ht="15.95" customHeight="1" x14ac:dyDescent="0.2">
      <c r="A87" s="497"/>
      <c r="B87" s="498"/>
      <c r="C87" s="498"/>
      <c r="D87" s="498"/>
      <c r="E87" s="498"/>
      <c r="F87" s="498"/>
      <c r="G87" s="498"/>
      <c r="H87" s="498"/>
      <c r="I87" s="498"/>
      <c r="J87" s="499"/>
      <c r="K87" s="477"/>
      <c r="L87" s="478"/>
      <c r="M87" s="478"/>
      <c r="N87" s="479"/>
      <c r="O87" s="482"/>
      <c r="P87" s="485"/>
      <c r="Q87" s="486"/>
      <c r="R87" s="19"/>
      <c r="S87" s="19"/>
      <c r="T87" s="4"/>
      <c r="U87" s="4"/>
      <c r="V87" s="4"/>
    </row>
    <row r="88" spans="1:22" ht="12" customHeight="1" x14ac:dyDescent="0.2">
      <c r="A88" s="150"/>
      <c r="B88" s="150"/>
      <c r="C88" s="150"/>
      <c r="D88" s="150"/>
      <c r="E88" s="150" t="s">
        <v>176</v>
      </c>
      <c r="F88" s="107"/>
      <c r="G88" s="107"/>
      <c r="H88" s="107"/>
      <c r="I88" s="107"/>
      <c r="J88" s="107"/>
      <c r="K88" s="487" t="s">
        <v>177</v>
      </c>
      <c r="L88" s="487"/>
      <c r="M88" s="487"/>
      <c r="N88" s="488"/>
      <c r="O88" s="493">
        <f>SUM(O76:Q87)</f>
        <v>0</v>
      </c>
      <c r="P88" s="494"/>
      <c r="Q88" s="495"/>
      <c r="R88" s="19"/>
      <c r="S88" s="19"/>
      <c r="T88" s="4"/>
      <c r="U88" s="4"/>
      <c r="V88" s="4"/>
    </row>
    <row r="89" spans="1:22" ht="30" customHeight="1" x14ac:dyDescent="0.2">
      <c r="A89" s="137" t="s">
        <v>180</v>
      </c>
      <c r="B89" s="137"/>
      <c r="C89" s="137"/>
      <c r="D89" s="137"/>
      <c r="E89" s="137"/>
      <c r="F89" s="137"/>
      <c r="G89" s="137"/>
      <c r="H89" s="137"/>
      <c r="I89" s="137"/>
      <c r="J89" s="137"/>
      <c r="K89" s="137"/>
      <c r="L89" s="137"/>
      <c r="M89" s="137"/>
      <c r="N89" s="137"/>
      <c r="O89" s="137"/>
      <c r="P89" s="137"/>
      <c r="Q89" s="137"/>
      <c r="R89" s="19"/>
      <c r="S89" s="19"/>
      <c r="T89" s="4"/>
      <c r="U89" s="4"/>
      <c r="V89" s="4"/>
    </row>
    <row r="90" spans="1:22" ht="15" customHeight="1" x14ac:dyDescent="0.2">
      <c r="A90" s="107"/>
      <c r="B90" s="107"/>
      <c r="C90" s="107"/>
      <c r="D90" s="107"/>
      <c r="E90" s="107" t="s">
        <v>42</v>
      </c>
      <c r="F90" s="107"/>
      <c r="G90" s="106" t="str">
        <f>G1</f>
        <v>ALBEMARLE COUNTY PUBLIC SCHOOLS</v>
      </c>
      <c r="H90" s="107"/>
      <c r="I90" s="107"/>
      <c r="J90" s="107"/>
      <c r="K90" s="107"/>
      <c r="L90" s="107"/>
      <c r="M90" s="107"/>
      <c r="N90" s="107" t="s">
        <v>43</v>
      </c>
      <c r="O90" s="107"/>
      <c r="P90" s="107"/>
      <c r="Q90" s="151">
        <f>Q1</f>
        <v>2</v>
      </c>
      <c r="R90" s="19"/>
      <c r="S90" s="19"/>
      <c r="T90" s="4"/>
      <c r="U90" s="4"/>
      <c r="V90" s="4"/>
    </row>
    <row r="91" spans="1:22" ht="20.25" customHeight="1" x14ac:dyDescent="0.2">
      <c r="A91" s="340" t="s">
        <v>181</v>
      </c>
      <c r="B91" s="340"/>
      <c r="C91" s="340"/>
      <c r="D91" s="340"/>
      <c r="E91" s="340"/>
      <c r="F91" s="340"/>
      <c r="G91" s="340"/>
      <c r="H91" s="340"/>
      <c r="I91" s="340"/>
      <c r="J91" s="340"/>
      <c r="K91" s="340"/>
      <c r="L91" s="340"/>
      <c r="M91" s="340"/>
      <c r="N91" s="340"/>
      <c r="O91" s="340"/>
      <c r="P91" s="340"/>
      <c r="Q91" s="340"/>
      <c r="R91" s="19"/>
      <c r="S91" s="19"/>
      <c r="T91" s="4"/>
      <c r="U91" s="4"/>
      <c r="V91" s="4"/>
    </row>
    <row r="92" spans="1:22" ht="56.25" customHeight="1" x14ac:dyDescent="0.2">
      <c r="A92" s="350" t="s">
        <v>182</v>
      </c>
      <c r="B92" s="496"/>
      <c r="C92" s="496"/>
      <c r="D92" s="496"/>
      <c r="E92" s="496"/>
      <c r="F92" s="496"/>
      <c r="G92" s="496"/>
      <c r="H92" s="496"/>
      <c r="I92" s="496"/>
      <c r="J92" s="496"/>
      <c r="K92" s="496"/>
      <c r="L92" s="496"/>
      <c r="M92" s="496"/>
      <c r="N92" s="496"/>
      <c r="O92" s="496"/>
      <c r="P92" s="496"/>
      <c r="Q92" s="496"/>
      <c r="R92" s="19"/>
      <c r="S92" s="19"/>
      <c r="T92" s="4"/>
      <c r="U92" s="4"/>
      <c r="V92" s="4"/>
    </row>
    <row r="93" spans="1:22" ht="27.75" customHeight="1" x14ac:dyDescent="0.2">
      <c r="A93" s="470"/>
      <c r="B93" s="471"/>
      <c r="C93" s="471"/>
      <c r="D93" s="471"/>
      <c r="E93" s="471"/>
      <c r="F93" s="471"/>
      <c r="G93" s="471"/>
      <c r="H93" s="471"/>
      <c r="I93" s="471"/>
      <c r="J93" s="471"/>
      <c r="K93" s="471"/>
      <c r="L93" s="471"/>
      <c r="M93" s="471"/>
      <c r="N93" s="471"/>
      <c r="O93" s="471"/>
      <c r="P93" s="471"/>
      <c r="Q93" s="472"/>
      <c r="R93" s="19"/>
      <c r="S93" s="19"/>
      <c r="T93" s="4"/>
      <c r="U93" s="4"/>
      <c r="V93" s="4"/>
    </row>
    <row r="94" spans="1:22" ht="66.75" customHeight="1" x14ac:dyDescent="0.2">
      <c r="A94" s="473"/>
      <c r="B94" s="474"/>
      <c r="C94" s="474"/>
      <c r="D94" s="474"/>
      <c r="E94" s="474"/>
      <c r="F94" s="474"/>
      <c r="G94" s="474"/>
      <c r="H94" s="474"/>
      <c r="I94" s="474"/>
      <c r="J94" s="474"/>
      <c r="K94" s="474"/>
      <c r="L94" s="474"/>
      <c r="M94" s="474"/>
      <c r="N94" s="474"/>
      <c r="O94" s="474"/>
      <c r="P94" s="474"/>
      <c r="Q94" s="475"/>
      <c r="R94" s="19"/>
      <c r="S94" s="19"/>
      <c r="T94" s="4"/>
      <c r="U94" s="4"/>
      <c r="V94" s="4"/>
    </row>
    <row r="95" spans="1:22" ht="14.25" customHeight="1" x14ac:dyDescent="0.2">
      <c r="A95" s="490" t="s">
        <v>172</v>
      </c>
      <c r="B95" s="491"/>
      <c r="C95" s="491"/>
      <c r="D95" s="491"/>
      <c r="E95" s="491"/>
      <c r="F95" s="491"/>
      <c r="G95" s="491"/>
      <c r="H95" s="491"/>
      <c r="I95" s="491"/>
      <c r="J95" s="586"/>
      <c r="K95" s="492" t="s">
        <v>173</v>
      </c>
      <c r="L95" s="492"/>
      <c r="M95" s="492"/>
      <c r="N95" s="492"/>
      <c r="O95" s="507" t="s">
        <v>175</v>
      </c>
      <c r="P95" s="508"/>
      <c r="Q95" s="509"/>
      <c r="R95" s="19"/>
      <c r="S95" s="19"/>
      <c r="T95" s="4"/>
      <c r="U95" s="4"/>
      <c r="V95" s="4"/>
    </row>
    <row r="96" spans="1:22" ht="15.95" customHeight="1" x14ac:dyDescent="0.2">
      <c r="A96" s="451"/>
      <c r="B96" s="452"/>
      <c r="C96" s="452"/>
      <c r="D96" s="452"/>
      <c r="E96" s="452"/>
      <c r="F96" s="452"/>
      <c r="G96" s="452"/>
      <c r="H96" s="452"/>
      <c r="I96" s="452"/>
      <c r="J96" s="453"/>
      <c r="K96" s="477"/>
      <c r="L96" s="478"/>
      <c r="M96" s="478"/>
      <c r="N96" s="479"/>
      <c r="O96" s="482"/>
      <c r="P96" s="485"/>
      <c r="Q96" s="486"/>
      <c r="R96" s="19"/>
      <c r="S96" s="19"/>
      <c r="T96" s="4"/>
      <c r="U96" s="4"/>
      <c r="V96" s="4"/>
    </row>
    <row r="97" spans="1:22" ht="15.95" customHeight="1" x14ac:dyDescent="0.2">
      <c r="A97" s="451"/>
      <c r="B97" s="452"/>
      <c r="C97" s="452"/>
      <c r="D97" s="452"/>
      <c r="E97" s="452"/>
      <c r="F97" s="452"/>
      <c r="G97" s="452"/>
      <c r="H97" s="452"/>
      <c r="I97" s="452"/>
      <c r="J97" s="453"/>
      <c r="K97" s="477"/>
      <c r="L97" s="478"/>
      <c r="M97" s="478"/>
      <c r="N97" s="479"/>
      <c r="O97" s="482"/>
      <c r="P97" s="485"/>
      <c r="Q97" s="486"/>
      <c r="R97" s="19"/>
      <c r="S97" s="19"/>
      <c r="T97" s="4"/>
      <c r="U97" s="4"/>
      <c r="V97" s="4"/>
    </row>
    <row r="98" spans="1:22" ht="15.95" customHeight="1" x14ac:dyDescent="0.2">
      <c r="A98" s="451"/>
      <c r="B98" s="452"/>
      <c r="C98" s="452"/>
      <c r="D98" s="452"/>
      <c r="E98" s="452"/>
      <c r="F98" s="452"/>
      <c r="G98" s="452"/>
      <c r="H98" s="452"/>
      <c r="I98" s="452"/>
      <c r="J98" s="453"/>
      <c r="K98" s="477"/>
      <c r="L98" s="478"/>
      <c r="M98" s="478"/>
      <c r="N98" s="479"/>
      <c r="O98" s="482"/>
      <c r="P98" s="485"/>
      <c r="Q98" s="486"/>
      <c r="R98" s="19"/>
      <c r="S98" s="19"/>
      <c r="T98" s="4"/>
      <c r="U98" s="4"/>
      <c r="V98" s="4"/>
    </row>
    <row r="99" spans="1:22" ht="15.95" customHeight="1" x14ac:dyDescent="0.2">
      <c r="A99" s="451"/>
      <c r="B99" s="452"/>
      <c r="C99" s="452"/>
      <c r="D99" s="452"/>
      <c r="E99" s="452"/>
      <c r="F99" s="452"/>
      <c r="G99" s="452"/>
      <c r="H99" s="452"/>
      <c r="I99" s="452"/>
      <c r="J99" s="453"/>
      <c r="K99" s="477"/>
      <c r="L99" s="478"/>
      <c r="M99" s="478"/>
      <c r="N99" s="479"/>
      <c r="O99" s="482"/>
      <c r="P99" s="485"/>
      <c r="Q99" s="486"/>
      <c r="R99" s="19"/>
      <c r="S99" s="19"/>
      <c r="T99" s="4"/>
      <c r="U99" s="4"/>
      <c r="V99" s="4"/>
    </row>
    <row r="100" spans="1:22" ht="15.95" customHeight="1" x14ac:dyDescent="0.2">
      <c r="A100" s="451"/>
      <c r="B100" s="452"/>
      <c r="C100" s="452"/>
      <c r="D100" s="452"/>
      <c r="E100" s="452"/>
      <c r="F100" s="452"/>
      <c r="G100" s="452"/>
      <c r="H100" s="452"/>
      <c r="I100" s="452"/>
      <c r="J100" s="453"/>
      <c r="K100" s="477"/>
      <c r="L100" s="478"/>
      <c r="M100" s="478"/>
      <c r="N100" s="479"/>
      <c r="O100" s="482"/>
      <c r="P100" s="485"/>
      <c r="Q100" s="486"/>
      <c r="R100" s="19"/>
      <c r="S100" s="19"/>
      <c r="T100" s="4"/>
      <c r="U100" s="4"/>
      <c r="V100" s="4"/>
    </row>
    <row r="101" spans="1:22" ht="15.95" customHeight="1" x14ac:dyDescent="0.2">
      <c r="A101" s="451"/>
      <c r="B101" s="452"/>
      <c r="C101" s="452"/>
      <c r="D101" s="452"/>
      <c r="E101" s="452"/>
      <c r="F101" s="452"/>
      <c r="G101" s="452"/>
      <c r="H101" s="452"/>
      <c r="I101" s="452"/>
      <c r="J101" s="453"/>
      <c r="K101" s="477"/>
      <c r="L101" s="478"/>
      <c r="M101" s="478"/>
      <c r="N101" s="479"/>
      <c r="O101" s="482"/>
      <c r="P101" s="485"/>
      <c r="Q101" s="486"/>
      <c r="R101" s="19"/>
      <c r="S101" s="19"/>
      <c r="T101" s="4"/>
      <c r="U101" s="4"/>
      <c r="V101" s="4"/>
    </row>
    <row r="102" spans="1:22" ht="15.95" customHeight="1" x14ac:dyDescent="0.2">
      <c r="A102" s="451"/>
      <c r="B102" s="452"/>
      <c r="C102" s="452"/>
      <c r="D102" s="452"/>
      <c r="E102" s="452"/>
      <c r="F102" s="452"/>
      <c r="G102" s="452"/>
      <c r="H102" s="452"/>
      <c r="I102" s="452"/>
      <c r="J102" s="453"/>
      <c r="K102" s="477"/>
      <c r="L102" s="478"/>
      <c r="M102" s="478"/>
      <c r="N102" s="479"/>
      <c r="O102" s="482"/>
      <c r="P102" s="485"/>
      <c r="Q102" s="486"/>
      <c r="R102" s="19"/>
      <c r="S102" s="19"/>
      <c r="T102" s="4"/>
      <c r="U102" s="4"/>
      <c r="V102" s="4"/>
    </row>
    <row r="103" spans="1:22" ht="15.95" customHeight="1" x14ac:dyDescent="0.2">
      <c r="A103" s="451"/>
      <c r="B103" s="452"/>
      <c r="C103" s="452"/>
      <c r="D103" s="452"/>
      <c r="E103" s="452"/>
      <c r="F103" s="452"/>
      <c r="G103" s="452"/>
      <c r="H103" s="452"/>
      <c r="I103" s="452"/>
      <c r="J103" s="453"/>
      <c r="K103" s="477"/>
      <c r="L103" s="478"/>
      <c r="M103" s="478"/>
      <c r="N103" s="479"/>
      <c r="O103" s="482"/>
      <c r="P103" s="485"/>
      <c r="Q103" s="486"/>
      <c r="R103" s="19"/>
      <c r="S103" s="19"/>
      <c r="T103" s="4"/>
      <c r="U103" s="4"/>
      <c r="V103" s="4"/>
    </row>
    <row r="104" spans="1:22" ht="15.95" customHeight="1" x14ac:dyDescent="0.2">
      <c r="A104" s="451"/>
      <c r="B104" s="452"/>
      <c r="C104" s="452"/>
      <c r="D104" s="452"/>
      <c r="E104" s="452"/>
      <c r="F104" s="452"/>
      <c r="G104" s="452"/>
      <c r="H104" s="452"/>
      <c r="I104" s="452"/>
      <c r="J104" s="453"/>
      <c r="K104" s="477"/>
      <c r="L104" s="478"/>
      <c r="M104" s="478"/>
      <c r="N104" s="479"/>
      <c r="O104" s="482"/>
      <c r="P104" s="485"/>
      <c r="Q104" s="486"/>
      <c r="R104" s="19"/>
      <c r="S104" s="19"/>
      <c r="T104" s="4"/>
      <c r="U104" s="4"/>
      <c r="V104" s="4"/>
    </row>
    <row r="105" spans="1:22" ht="15.95" customHeight="1" x14ac:dyDescent="0.2">
      <c r="A105" s="451"/>
      <c r="B105" s="452"/>
      <c r="C105" s="452"/>
      <c r="D105" s="452"/>
      <c r="E105" s="452"/>
      <c r="F105" s="452"/>
      <c r="G105" s="452"/>
      <c r="H105" s="452"/>
      <c r="I105" s="452"/>
      <c r="J105" s="453"/>
      <c r="K105" s="477"/>
      <c r="L105" s="478"/>
      <c r="M105" s="478"/>
      <c r="N105" s="479"/>
      <c r="O105" s="482"/>
      <c r="P105" s="485"/>
      <c r="Q105" s="486"/>
      <c r="R105" s="19"/>
      <c r="S105" s="19"/>
      <c r="T105" s="4"/>
      <c r="U105" s="4"/>
      <c r="V105" s="4"/>
    </row>
    <row r="106" spans="1:22" ht="15.95" customHeight="1" x14ac:dyDescent="0.2">
      <c r="A106" s="451"/>
      <c r="B106" s="452"/>
      <c r="C106" s="452"/>
      <c r="D106" s="452"/>
      <c r="E106" s="452"/>
      <c r="F106" s="452"/>
      <c r="G106" s="452"/>
      <c r="H106" s="452"/>
      <c r="I106" s="452"/>
      <c r="J106" s="453"/>
      <c r="K106" s="477"/>
      <c r="L106" s="478"/>
      <c r="M106" s="478"/>
      <c r="N106" s="479"/>
      <c r="O106" s="482"/>
      <c r="P106" s="485"/>
      <c r="Q106" s="486"/>
      <c r="R106" s="19"/>
      <c r="S106" s="19"/>
      <c r="T106" s="4"/>
      <c r="U106" s="4"/>
      <c r="V106" s="4"/>
    </row>
    <row r="107" spans="1:22" ht="15.95" customHeight="1" x14ac:dyDescent="0.2">
      <c r="A107" s="451"/>
      <c r="B107" s="452"/>
      <c r="C107" s="452"/>
      <c r="D107" s="452"/>
      <c r="E107" s="452"/>
      <c r="F107" s="452"/>
      <c r="G107" s="452"/>
      <c r="H107" s="452"/>
      <c r="I107" s="452"/>
      <c r="J107" s="453"/>
      <c r="K107" s="477"/>
      <c r="L107" s="478"/>
      <c r="M107" s="478"/>
      <c r="N107" s="479"/>
      <c r="O107" s="482"/>
      <c r="P107" s="485"/>
      <c r="Q107" s="486"/>
      <c r="R107" s="19"/>
      <c r="S107" s="19"/>
      <c r="T107" s="4"/>
      <c r="U107" s="4"/>
      <c r="V107" s="4"/>
    </row>
    <row r="108" spans="1:22" ht="12" customHeight="1" x14ac:dyDescent="0.2">
      <c r="A108" s="150"/>
      <c r="B108" s="150"/>
      <c r="C108" s="150"/>
      <c r="D108" s="150"/>
      <c r="E108" s="150" t="s">
        <v>176</v>
      </c>
      <c r="F108" s="107"/>
      <c r="G108" s="107"/>
      <c r="H108" s="107"/>
      <c r="I108" s="107"/>
      <c r="J108" s="107"/>
      <c r="K108" s="487" t="s">
        <v>177</v>
      </c>
      <c r="L108" s="487"/>
      <c r="M108" s="487"/>
      <c r="N108" s="488"/>
      <c r="O108" s="493">
        <f>SUM(O96:Q107)</f>
        <v>0</v>
      </c>
      <c r="P108" s="494"/>
      <c r="Q108" s="495"/>
      <c r="R108" s="19"/>
      <c r="S108" s="19"/>
      <c r="T108" s="4"/>
      <c r="U108" s="4"/>
      <c r="V108" s="4"/>
    </row>
    <row r="109" spans="1:22" ht="15" customHeight="1" x14ac:dyDescent="0.2">
      <c r="A109" s="156"/>
      <c r="B109" s="156"/>
      <c r="C109" s="156"/>
      <c r="D109" s="107"/>
      <c r="E109" s="107"/>
      <c r="F109" s="107"/>
      <c r="G109" s="107"/>
      <c r="H109" s="107"/>
      <c r="I109" s="107"/>
      <c r="J109" s="107"/>
      <c r="K109" s="107"/>
      <c r="L109" s="107"/>
      <c r="M109" s="107"/>
      <c r="N109" s="107"/>
      <c r="O109" s="107"/>
      <c r="P109" s="107"/>
      <c r="Q109" s="107"/>
      <c r="R109" s="19"/>
      <c r="S109" s="19"/>
      <c r="T109" s="4"/>
      <c r="U109" s="4"/>
      <c r="V109" s="4"/>
    </row>
    <row r="110" spans="1:22" ht="15" customHeight="1" x14ac:dyDescent="0.25">
      <c r="A110" s="105"/>
      <c r="B110" s="105"/>
      <c r="C110" s="105"/>
      <c r="D110" s="107"/>
      <c r="E110" s="107"/>
      <c r="F110" s="107"/>
      <c r="G110" s="132"/>
      <c r="H110" s="107"/>
      <c r="I110" s="133"/>
      <c r="J110" s="107"/>
      <c r="K110" s="107"/>
      <c r="L110" s="107"/>
      <c r="M110" s="107"/>
      <c r="N110" s="107"/>
      <c r="O110" s="107"/>
      <c r="P110" s="107"/>
      <c r="Q110" s="151"/>
      <c r="R110" s="19"/>
      <c r="S110" s="19"/>
      <c r="T110" s="4"/>
      <c r="U110" s="4"/>
      <c r="V110" s="4"/>
    </row>
    <row r="111" spans="1:22" ht="15" customHeight="1" x14ac:dyDescent="0.2">
      <c r="A111" s="340" t="s">
        <v>183</v>
      </c>
      <c r="B111" s="340"/>
      <c r="C111" s="340"/>
      <c r="D111" s="340"/>
      <c r="E111" s="340"/>
      <c r="F111" s="340"/>
      <c r="G111" s="340"/>
      <c r="H111" s="340"/>
      <c r="I111" s="340"/>
      <c r="J111" s="340"/>
      <c r="K111" s="340"/>
      <c r="L111" s="340"/>
      <c r="M111" s="340"/>
      <c r="N111" s="340"/>
      <c r="O111" s="340"/>
      <c r="P111" s="340"/>
      <c r="Q111" s="340"/>
      <c r="R111" s="19"/>
      <c r="S111" s="19"/>
      <c r="T111" s="4"/>
      <c r="U111" s="4"/>
      <c r="V111" s="4"/>
    </row>
    <row r="112" spans="1:22" ht="27" customHeight="1" x14ac:dyDescent="0.2">
      <c r="A112" s="359" t="s">
        <v>184</v>
      </c>
      <c r="B112" s="359"/>
      <c r="C112" s="359"/>
      <c r="D112" s="359"/>
      <c r="E112" s="359"/>
      <c r="F112" s="359"/>
      <c r="G112" s="359"/>
      <c r="H112" s="359"/>
      <c r="I112" s="359"/>
      <c r="J112" s="359"/>
      <c r="K112" s="359"/>
      <c r="L112" s="359"/>
      <c r="M112" s="359"/>
      <c r="N112" s="359"/>
      <c r="O112" s="359"/>
      <c r="P112" s="359"/>
      <c r="Q112" s="359"/>
      <c r="R112" s="19"/>
      <c r="S112" s="19"/>
      <c r="T112" s="4"/>
      <c r="U112" s="4"/>
      <c r="V112" s="4"/>
    </row>
    <row r="113" spans="1:22" ht="50.1" customHeight="1" x14ac:dyDescent="0.2">
      <c r="A113" s="470"/>
      <c r="B113" s="471"/>
      <c r="C113" s="471"/>
      <c r="D113" s="471"/>
      <c r="E113" s="471"/>
      <c r="F113" s="471"/>
      <c r="G113" s="471"/>
      <c r="H113" s="471"/>
      <c r="I113" s="471"/>
      <c r="J113" s="471"/>
      <c r="K113" s="471"/>
      <c r="L113" s="471"/>
      <c r="M113" s="471"/>
      <c r="N113" s="471"/>
      <c r="O113" s="471"/>
      <c r="P113" s="471"/>
      <c r="Q113" s="472"/>
      <c r="R113" s="19"/>
      <c r="S113" s="19"/>
      <c r="T113" s="4"/>
      <c r="U113" s="4"/>
      <c r="V113" s="4"/>
    </row>
    <row r="114" spans="1:22" ht="50.1" customHeight="1" x14ac:dyDescent="0.2">
      <c r="A114" s="473"/>
      <c r="B114" s="474"/>
      <c r="C114" s="474"/>
      <c r="D114" s="474"/>
      <c r="E114" s="474"/>
      <c r="F114" s="474"/>
      <c r="G114" s="474"/>
      <c r="H114" s="474"/>
      <c r="I114" s="474"/>
      <c r="J114" s="474"/>
      <c r="K114" s="474"/>
      <c r="L114" s="474"/>
      <c r="M114" s="474"/>
      <c r="N114" s="474"/>
      <c r="O114" s="474"/>
      <c r="P114" s="474"/>
      <c r="Q114" s="475"/>
      <c r="R114" s="19"/>
      <c r="S114" s="19"/>
      <c r="T114" s="4"/>
      <c r="U114" s="4"/>
      <c r="V114" s="4"/>
    </row>
    <row r="115" spans="1:22" x14ac:dyDescent="0.2">
      <c r="A115" s="490" t="s">
        <v>172</v>
      </c>
      <c r="B115" s="491"/>
      <c r="C115" s="491"/>
      <c r="D115" s="491"/>
      <c r="E115" s="491"/>
      <c r="F115" s="491"/>
      <c r="G115" s="491"/>
      <c r="H115" s="491"/>
      <c r="I115" s="491"/>
      <c r="J115" s="586"/>
      <c r="K115" s="492" t="s">
        <v>173</v>
      </c>
      <c r="L115" s="492"/>
      <c r="M115" s="492"/>
      <c r="N115" s="492"/>
      <c r="O115" s="507" t="s">
        <v>175</v>
      </c>
      <c r="P115" s="508"/>
      <c r="Q115" s="509"/>
      <c r="R115" s="19"/>
      <c r="S115" s="19"/>
      <c r="T115" s="4"/>
      <c r="U115" s="4"/>
      <c r="V115" s="4"/>
    </row>
    <row r="116" spans="1:22" ht="15.95" customHeight="1" x14ac:dyDescent="0.2">
      <c r="A116" s="451"/>
      <c r="B116" s="452"/>
      <c r="C116" s="452"/>
      <c r="D116" s="452"/>
      <c r="E116" s="452"/>
      <c r="F116" s="452"/>
      <c r="G116" s="452"/>
      <c r="H116" s="452"/>
      <c r="I116" s="452"/>
      <c r="J116" s="453"/>
      <c r="K116" s="477"/>
      <c r="L116" s="478"/>
      <c r="M116" s="478"/>
      <c r="N116" s="479"/>
      <c r="O116" s="482"/>
      <c r="P116" s="485"/>
      <c r="Q116" s="486"/>
      <c r="R116" s="19"/>
      <c r="S116" s="19"/>
      <c r="T116" s="4"/>
      <c r="U116" s="4"/>
      <c r="V116" s="4"/>
    </row>
    <row r="117" spans="1:22" ht="15.95" customHeight="1" x14ac:dyDescent="0.2">
      <c r="A117" s="451"/>
      <c r="B117" s="452"/>
      <c r="C117" s="452"/>
      <c r="D117" s="452"/>
      <c r="E117" s="452"/>
      <c r="F117" s="452"/>
      <c r="G117" s="452"/>
      <c r="H117" s="452"/>
      <c r="I117" s="452"/>
      <c r="J117" s="453"/>
      <c r="K117" s="477"/>
      <c r="L117" s="478"/>
      <c r="M117" s="478"/>
      <c r="N117" s="479"/>
      <c r="O117" s="482"/>
      <c r="P117" s="485"/>
      <c r="Q117" s="486"/>
      <c r="R117" s="19"/>
      <c r="S117" s="19"/>
      <c r="T117" s="4"/>
      <c r="U117" s="4"/>
      <c r="V117" s="4"/>
    </row>
    <row r="118" spans="1:22" ht="15.95" customHeight="1" x14ac:dyDescent="0.2">
      <c r="A118" s="451"/>
      <c r="B118" s="452"/>
      <c r="C118" s="452"/>
      <c r="D118" s="452"/>
      <c r="E118" s="452"/>
      <c r="F118" s="452"/>
      <c r="G118" s="452"/>
      <c r="H118" s="452"/>
      <c r="I118" s="452"/>
      <c r="J118" s="453"/>
      <c r="K118" s="477"/>
      <c r="L118" s="478"/>
      <c r="M118" s="478"/>
      <c r="N118" s="479"/>
      <c r="O118" s="482"/>
      <c r="P118" s="485"/>
      <c r="Q118" s="486"/>
      <c r="R118" s="19"/>
      <c r="S118" s="19"/>
      <c r="T118" s="4"/>
      <c r="U118" s="4"/>
      <c r="V118" s="4"/>
    </row>
    <row r="119" spans="1:22" ht="15.95" customHeight="1" x14ac:dyDescent="0.2">
      <c r="A119" s="451"/>
      <c r="B119" s="452"/>
      <c r="C119" s="452"/>
      <c r="D119" s="452"/>
      <c r="E119" s="452"/>
      <c r="F119" s="452"/>
      <c r="G119" s="452"/>
      <c r="H119" s="452"/>
      <c r="I119" s="452"/>
      <c r="J119" s="453"/>
      <c r="K119" s="477"/>
      <c r="L119" s="478"/>
      <c r="M119" s="478"/>
      <c r="N119" s="479"/>
      <c r="O119" s="482"/>
      <c r="P119" s="485"/>
      <c r="Q119" s="486"/>
      <c r="R119" s="19"/>
      <c r="S119" s="19"/>
      <c r="T119" s="4"/>
      <c r="U119" s="4"/>
      <c r="V119" s="4"/>
    </row>
    <row r="120" spans="1:22" ht="15.95" customHeight="1" x14ac:dyDescent="0.2">
      <c r="A120" s="451"/>
      <c r="B120" s="452"/>
      <c r="C120" s="452"/>
      <c r="D120" s="452"/>
      <c r="E120" s="452"/>
      <c r="F120" s="452"/>
      <c r="G120" s="452"/>
      <c r="H120" s="452"/>
      <c r="I120" s="452"/>
      <c r="J120" s="453"/>
      <c r="K120" s="477"/>
      <c r="L120" s="478"/>
      <c r="M120" s="478"/>
      <c r="N120" s="479"/>
      <c r="O120" s="482"/>
      <c r="P120" s="485"/>
      <c r="Q120" s="486"/>
      <c r="R120" s="19"/>
      <c r="S120" s="19"/>
      <c r="T120" s="4"/>
      <c r="U120" s="4"/>
      <c r="V120" s="4"/>
    </row>
    <row r="121" spans="1:22" ht="15.95" customHeight="1" x14ac:dyDescent="0.2">
      <c r="A121" s="451"/>
      <c r="B121" s="452"/>
      <c r="C121" s="452"/>
      <c r="D121" s="452"/>
      <c r="E121" s="452"/>
      <c r="F121" s="452"/>
      <c r="G121" s="452"/>
      <c r="H121" s="452"/>
      <c r="I121" s="452"/>
      <c r="J121" s="453"/>
      <c r="K121" s="477"/>
      <c r="L121" s="478"/>
      <c r="M121" s="478"/>
      <c r="N121" s="479"/>
      <c r="O121" s="482"/>
      <c r="P121" s="485"/>
      <c r="Q121" s="486"/>
      <c r="R121" s="19"/>
      <c r="S121" s="19"/>
      <c r="T121" s="4"/>
      <c r="U121" s="4"/>
      <c r="V121" s="4"/>
    </row>
    <row r="122" spans="1:22" ht="15.95" customHeight="1" x14ac:dyDescent="0.2">
      <c r="A122" s="451"/>
      <c r="B122" s="452"/>
      <c r="C122" s="452"/>
      <c r="D122" s="452"/>
      <c r="E122" s="452"/>
      <c r="F122" s="452"/>
      <c r="G122" s="452"/>
      <c r="H122" s="452"/>
      <c r="I122" s="452"/>
      <c r="J122" s="453"/>
      <c r="K122" s="477"/>
      <c r="L122" s="478"/>
      <c r="M122" s="478"/>
      <c r="N122" s="479"/>
      <c r="O122" s="482"/>
      <c r="P122" s="485"/>
      <c r="Q122" s="486"/>
      <c r="R122" s="19"/>
      <c r="S122" s="19"/>
      <c r="T122" s="4"/>
      <c r="U122" s="4"/>
      <c r="V122" s="4"/>
    </row>
    <row r="123" spans="1:22" ht="15.95" customHeight="1" x14ac:dyDescent="0.2">
      <c r="A123" s="451"/>
      <c r="B123" s="452"/>
      <c r="C123" s="452"/>
      <c r="D123" s="452"/>
      <c r="E123" s="452"/>
      <c r="F123" s="452"/>
      <c r="G123" s="452"/>
      <c r="H123" s="452"/>
      <c r="I123" s="452"/>
      <c r="J123" s="453"/>
      <c r="K123" s="477"/>
      <c r="L123" s="478"/>
      <c r="M123" s="478"/>
      <c r="N123" s="479"/>
      <c r="O123" s="482"/>
      <c r="P123" s="485"/>
      <c r="Q123" s="486"/>
      <c r="R123" s="19"/>
      <c r="S123" s="19"/>
      <c r="T123" s="4"/>
      <c r="U123" s="4"/>
      <c r="V123" s="4"/>
    </row>
    <row r="124" spans="1:22" ht="15.95" customHeight="1" x14ac:dyDescent="0.2">
      <c r="A124" s="451"/>
      <c r="B124" s="452"/>
      <c r="C124" s="452"/>
      <c r="D124" s="452"/>
      <c r="E124" s="452"/>
      <c r="F124" s="452"/>
      <c r="G124" s="452"/>
      <c r="H124" s="452"/>
      <c r="I124" s="452"/>
      <c r="J124" s="453"/>
      <c r="K124" s="477"/>
      <c r="L124" s="478"/>
      <c r="M124" s="478"/>
      <c r="N124" s="479"/>
      <c r="O124" s="482"/>
      <c r="P124" s="485"/>
      <c r="Q124" s="486"/>
      <c r="R124" s="19"/>
      <c r="S124" s="19"/>
      <c r="T124" s="4"/>
      <c r="U124" s="4"/>
      <c r="V124" s="4"/>
    </row>
    <row r="125" spans="1:22" ht="15.95" customHeight="1" x14ac:dyDescent="0.2">
      <c r="A125" s="451"/>
      <c r="B125" s="452"/>
      <c r="C125" s="452"/>
      <c r="D125" s="452"/>
      <c r="E125" s="452"/>
      <c r="F125" s="452"/>
      <c r="G125" s="452"/>
      <c r="H125" s="452"/>
      <c r="I125" s="452"/>
      <c r="J125" s="453"/>
      <c r="K125" s="477"/>
      <c r="L125" s="478"/>
      <c r="M125" s="478"/>
      <c r="N125" s="479"/>
      <c r="O125" s="482"/>
      <c r="P125" s="485"/>
      <c r="Q125" s="486"/>
      <c r="R125" s="19"/>
      <c r="S125" s="19"/>
      <c r="T125" s="4"/>
      <c r="U125" s="4"/>
      <c r="V125" s="4"/>
    </row>
    <row r="126" spans="1:22" ht="15.95" customHeight="1" x14ac:dyDescent="0.2">
      <c r="A126" s="451"/>
      <c r="B126" s="452"/>
      <c r="C126" s="452"/>
      <c r="D126" s="452"/>
      <c r="E126" s="452"/>
      <c r="F126" s="452"/>
      <c r="G126" s="452"/>
      <c r="H126" s="452"/>
      <c r="I126" s="452"/>
      <c r="J126" s="453"/>
      <c r="K126" s="477"/>
      <c r="L126" s="478"/>
      <c r="M126" s="478"/>
      <c r="N126" s="479"/>
      <c r="O126" s="482"/>
      <c r="P126" s="485"/>
      <c r="Q126" s="486"/>
      <c r="R126" s="19"/>
      <c r="S126" s="19"/>
      <c r="T126" s="4"/>
      <c r="U126" s="4"/>
      <c r="V126" s="4"/>
    </row>
    <row r="127" spans="1:22" ht="15.95" customHeight="1" x14ac:dyDescent="0.2">
      <c r="A127" s="451"/>
      <c r="B127" s="452"/>
      <c r="C127" s="452"/>
      <c r="D127" s="452"/>
      <c r="E127" s="452"/>
      <c r="F127" s="452"/>
      <c r="G127" s="452"/>
      <c r="H127" s="452"/>
      <c r="I127" s="452"/>
      <c r="J127" s="453"/>
      <c r="K127" s="477"/>
      <c r="L127" s="478"/>
      <c r="M127" s="478"/>
      <c r="N127" s="479"/>
      <c r="O127" s="482"/>
      <c r="P127" s="485"/>
      <c r="Q127" s="486"/>
      <c r="R127" s="19"/>
      <c r="S127" s="19"/>
      <c r="T127" s="4"/>
      <c r="U127" s="4"/>
      <c r="V127" s="4"/>
    </row>
    <row r="128" spans="1:22" ht="15" customHeight="1" x14ac:dyDescent="0.2">
      <c r="A128" s="150"/>
      <c r="B128" s="150"/>
      <c r="C128" s="150"/>
      <c r="D128" s="150"/>
      <c r="E128" s="150" t="s">
        <v>176</v>
      </c>
      <c r="F128" s="107"/>
      <c r="G128" s="107"/>
      <c r="H128" s="107"/>
      <c r="I128" s="107"/>
      <c r="J128" s="322"/>
      <c r="K128" s="487" t="s">
        <v>177</v>
      </c>
      <c r="L128" s="487"/>
      <c r="M128" s="487"/>
      <c r="N128" s="488"/>
      <c r="O128" s="493">
        <f>SUM(O116:Q127)</f>
        <v>0</v>
      </c>
      <c r="P128" s="494"/>
      <c r="Q128" s="495"/>
      <c r="R128" s="19"/>
      <c r="S128" s="19"/>
      <c r="T128" s="4"/>
      <c r="U128" s="4"/>
      <c r="V128" s="4"/>
    </row>
    <row r="129" spans="1:22" ht="30" customHeight="1" x14ac:dyDescent="0.2">
      <c r="A129" s="137" t="s">
        <v>185</v>
      </c>
      <c r="B129" s="137"/>
      <c r="C129" s="137"/>
      <c r="D129" s="137"/>
      <c r="E129" s="137"/>
      <c r="F129" s="137"/>
      <c r="G129" s="137"/>
      <c r="H129" s="137"/>
      <c r="I129" s="137"/>
      <c r="J129" s="137"/>
      <c r="K129" s="137"/>
      <c r="L129" s="137"/>
      <c r="M129" s="137"/>
      <c r="N129" s="137"/>
      <c r="O129" s="137"/>
      <c r="P129" s="137"/>
      <c r="Q129" s="137"/>
      <c r="R129" s="19"/>
      <c r="S129" s="19"/>
      <c r="T129" s="4"/>
      <c r="U129" s="4"/>
      <c r="V129" s="4"/>
    </row>
    <row r="130" spans="1:22" ht="15" customHeight="1" x14ac:dyDescent="0.2">
      <c r="A130" s="107"/>
      <c r="B130" s="107"/>
      <c r="C130" s="107"/>
      <c r="D130" s="107"/>
      <c r="E130" s="107" t="s">
        <v>42</v>
      </c>
      <c r="F130" s="107"/>
      <c r="G130" s="106" t="str">
        <f>G1</f>
        <v>ALBEMARLE COUNTY PUBLIC SCHOOLS</v>
      </c>
      <c r="H130" s="107"/>
      <c r="I130" s="107"/>
      <c r="J130" s="107"/>
      <c r="K130" s="107"/>
      <c r="L130" s="107"/>
      <c r="M130" s="107"/>
      <c r="N130" s="107" t="s">
        <v>43</v>
      </c>
      <c r="O130" s="107"/>
      <c r="P130" s="107"/>
      <c r="Q130" s="151">
        <f>Q1</f>
        <v>2</v>
      </c>
      <c r="R130" s="19"/>
      <c r="S130" s="19"/>
      <c r="T130" s="4"/>
      <c r="U130" s="4"/>
      <c r="V130" s="4"/>
    </row>
    <row r="131" spans="1:22" ht="20.25" customHeight="1" x14ac:dyDescent="0.2">
      <c r="A131" s="340" t="s">
        <v>186</v>
      </c>
      <c r="B131" s="340"/>
      <c r="C131" s="340"/>
      <c r="D131" s="340"/>
      <c r="E131" s="340"/>
      <c r="F131" s="340"/>
      <c r="G131" s="340"/>
      <c r="H131" s="340"/>
      <c r="I131" s="340"/>
      <c r="J131" s="340"/>
      <c r="K131" s="340"/>
      <c r="L131" s="340"/>
      <c r="M131" s="340"/>
      <c r="N131" s="340"/>
      <c r="O131" s="340"/>
      <c r="P131" s="340"/>
      <c r="Q131" s="340"/>
      <c r="R131" s="19"/>
      <c r="S131" s="19"/>
      <c r="T131" s="4"/>
      <c r="U131" s="4"/>
      <c r="V131" s="4"/>
    </row>
    <row r="132" spans="1:22" ht="39" customHeight="1" x14ac:dyDescent="0.2">
      <c r="A132" s="350" t="s">
        <v>187</v>
      </c>
      <c r="B132" s="496"/>
      <c r="C132" s="496"/>
      <c r="D132" s="496"/>
      <c r="E132" s="496"/>
      <c r="F132" s="496"/>
      <c r="G132" s="496"/>
      <c r="H132" s="496"/>
      <c r="I132" s="496"/>
      <c r="J132" s="496"/>
      <c r="K132" s="496"/>
      <c r="L132" s="496"/>
      <c r="M132" s="496"/>
      <c r="N132" s="496"/>
      <c r="O132" s="496"/>
      <c r="P132" s="496"/>
      <c r="Q132" s="496"/>
      <c r="R132" s="19"/>
      <c r="S132" s="19"/>
      <c r="T132" s="4"/>
      <c r="U132" s="4"/>
      <c r="V132" s="4"/>
    </row>
    <row r="133" spans="1:22" ht="75" customHeight="1" x14ac:dyDescent="0.2">
      <c r="A133" s="470"/>
      <c r="B133" s="471"/>
      <c r="C133" s="471"/>
      <c r="D133" s="471"/>
      <c r="E133" s="471"/>
      <c r="F133" s="471"/>
      <c r="G133" s="471"/>
      <c r="H133" s="471"/>
      <c r="I133" s="471"/>
      <c r="J133" s="471"/>
      <c r="K133" s="471"/>
      <c r="L133" s="471"/>
      <c r="M133" s="471"/>
      <c r="N133" s="471"/>
      <c r="O133" s="471"/>
      <c r="P133" s="471"/>
      <c r="Q133" s="472"/>
      <c r="R133" s="19"/>
      <c r="S133" s="19"/>
      <c r="T133" s="4"/>
      <c r="U133" s="4"/>
      <c r="V133" s="4"/>
    </row>
    <row r="134" spans="1:22" ht="75" customHeight="1" x14ac:dyDescent="0.2">
      <c r="A134" s="473"/>
      <c r="B134" s="474"/>
      <c r="C134" s="474"/>
      <c r="D134" s="474"/>
      <c r="E134" s="474"/>
      <c r="F134" s="474"/>
      <c r="G134" s="474"/>
      <c r="H134" s="474"/>
      <c r="I134" s="474"/>
      <c r="J134" s="474"/>
      <c r="K134" s="474"/>
      <c r="L134" s="474"/>
      <c r="M134" s="474"/>
      <c r="N134" s="474"/>
      <c r="O134" s="474"/>
      <c r="P134" s="474"/>
      <c r="Q134" s="475"/>
      <c r="R134" s="19"/>
      <c r="S134" s="19"/>
      <c r="T134" s="4"/>
      <c r="U134" s="4"/>
      <c r="V134" s="4"/>
    </row>
    <row r="135" spans="1:22" x14ac:dyDescent="0.2">
      <c r="A135" s="490" t="s">
        <v>172</v>
      </c>
      <c r="B135" s="491"/>
      <c r="C135" s="491"/>
      <c r="D135" s="491"/>
      <c r="E135" s="491"/>
      <c r="F135" s="491"/>
      <c r="G135" s="491"/>
      <c r="H135" s="491"/>
      <c r="I135" s="491"/>
      <c r="J135" s="586"/>
      <c r="K135" s="492" t="s">
        <v>173</v>
      </c>
      <c r="L135" s="492"/>
      <c r="M135" s="492"/>
      <c r="N135" s="492"/>
      <c r="O135" s="507" t="s">
        <v>175</v>
      </c>
      <c r="P135" s="508"/>
      <c r="Q135" s="509"/>
      <c r="R135" s="19"/>
      <c r="S135" s="19"/>
      <c r="T135" s="4"/>
      <c r="U135" s="4"/>
      <c r="V135" s="4"/>
    </row>
    <row r="136" spans="1:22" ht="15.95" customHeight="1" x14ac:dyDescent="0.2">
      <c r="A136" s="451"/>
      <c r="B136" s="452"/>
      <c r="C136" s="452"/>
      <c r="D136" s="452"/>
      <c r="E136" s="452"/>
      <c r="F136" s="452"/>
      <c r="G136" s="452"/>
      <c r="H136" s="452"/>
      <c r="I136" s="452"/>
      <c r="J136" s="453"/>
      <c r="K136" s="477"/>
      <c r="L136" s="478"/>
      <c r="M136" s="478"/>
      <c r="N136" s="479"/>
      <c r="O136" s="482"/>
      <c r="P136" s="485"/>
      <c r="Q136" s="486"/>
      <c r="R136" s="19"/>
      <c r="S136" s="19"/>
      <c r="T136" s="4"/>
      <c r="U136" s="4"/>
      <c r="V136" s="4"/>
    </row>
    <row r="137" spans="1:22" ht="15.95" customHeight="1" x14ac:dyDescent="0.2">
      <c r="A137" s="451"/>
      <c r="B137" s="452"/>
      <c r="C137" s="452"/>
      <c r="D137" s="452"/>
      <c r="E137" s="452"/>
      <c r="F137" s="452"/>
      <c r="G137" s="452"/>
      <c r="H137" s="452"/>
      <c r="I137" s="452"/>
      <c r="J137" s="453"/>
      <c r="K137" s="477"/>
      <c r="L137" s="478"/>
      <c r="M137" s="478"/>
      <c r="N137" s="479"/>
      <c r="O137" s="482"/>
      <c r="P137" s="485"/>
      <c r="Q137" s="486"/>
      <c r="R137" s="19"/>
      <c r="S137" s="19"/>
      <c r="T137" s="4"/>
      <c r="U137" s="4"/>
      <c r="V137" s="4"/>
    </row>
    <row r="138" spans="1:22" ht="15.95" customHeight="1" x14ac:dyDescent="0.2">
      <c r="A138" s="451"/>
      <c r="B138" s="452"/>
      <c r="C138" s="452"/>
      <c r="D138" s="452"/>
      <c r="E138" s="452"/>
      <c r="F138" s="452"/>
      <c r="G138" s="452"/>
      <c r="H138" s="452"/>
      <c r="I138" s="452"/>
      <c r="J138" s="453"/>
      <c r="K138" s="477"/>
      <c r="L138" s="478"/>
      <c r="M138" s="478"/>
      <c r="N138" s="479"/>
      <c r="O138" s="482"/>
      <c r="P138" s="485"/>
      <c r="Q138" s="486"/>
      <c r="R138" s="19"/>
      <c r="S138" s="19"/>
      <c r="T138" s="4"/>
      <c r="U138" s="4"/>
      <c r="V138" s="4"/>
    </row>
    <row r="139" spans="1:22" ht="15.95" customHeight="1" x14ac:dyDescent="0.2">
      <c r="A139" s="451"/>
      <c r="B139" s="452"/>
      <c r="C139" s="452"/>
      <c r="D139" s="452"/>
      <c r="E139" s="452"/>
      <c r="F139" s="452"/>
      <c r="G139" s="452"/>
      <c r="H139" s="452"/>
      <c r="I139" s="452"/>
      <c r="J139" s="453"/>
      <c r="K139" s="477"/>
      <c r="L139" s="478"/>
      <c r="M139" s="478"/>
      <c r="N139" s="479"/>
      <c r="O139" s="482"/>
      <c r="P139" s="485"/>
      <c r="Q139" s="486"/>
      <c r="R139" s="19"/>
      <c r="S139" s="19"/>
      <c r="T139" s="4"/>
      <c r="U139" s="4"/>
      <c r="V139" s="4"/>
    </row>
    <row r="140" spans="1:22" ht="15.95" customHeight="1" x14ac:dyDescent="0.2">
      <c r="A140" s="451"/>
      <c r="B140" s="452"/>
      <c r="C140" s="452"/>
      <c r="D140" s="452"/>
      <c r="E140" s="452"/>
      <c r="F140" s="452"/>
      <c r="G140" s="452"/>
      <c r="H140" s="452"/>
      <c r="I140" s="452"/>
      <c r="J140" s="453"/>
      <c r="K140" s="477"/>
      <c r="L140" s="478"/>
      <c r="M140" s="478"/>
      <c r="N140" s="479"/>
      <c r="O140" s="482"/>
      <c r="P140" s="485"/>
      <c r="Q140" s="486"/>
      <c r="R140" s="19"/>
      <c r="S140" s="19"/>
      <c r="T140" s="4"/>
      <c r="U140" s="4"/>
      <c r="V140" s="4"/>
    </row>
    <row r="141" spans="1:22" ht="15.95" customHeight="1" x14ac:dyDescent="0.2">
      <c r="A141" s="451"/>
      <c r="B141" s="452"/>
      <c r="C141" s="452"/>
      <c r="D141" s="452"/>
      <c r="E141" s="452"/>
      <c r="F141" s="452"/>
      <c r="G141" s="452"/>
      <c r="H141" s="452"/>
      <c r="I141" s="452"/>
      <c r="J141" s="453"/>
      <c r="K141" s="477"/>
      <c r="L141" s="478"/>
      <c r="M141" s="478"/>
      <c r="N141" s="479"/>
      <c r="O141" s="482"/>
      <c r="P141" s="485"/>
      <c r="Q141" s="486"/>
      <c r="R141" s="19"/>
      <c r="S141" s="19"/>
      <c r="T141" s="4"/>
      <c r="U141" s="4"/>
      <c r="V141" s="4"/>
    </row>
    <row r="142" spans="1:22" ht="15.95" customHeight="1" x14ac:dyDescent="0.2">
      <c r="A142" s="451"/>
      <c r="B142" s="452"/>
      <c r="C142" s="452"/>
      <c r="D142" s="452"/>
      <c r="E142" s="452"/>
      <c r="F142" s="452"/>
      <c r="G142" s="452"/>
      <c r="H142" s="452"/>
      <c r="I142" s="452"/>
      <c r="J142" s="453"/>
      <c r="K142" s="477"/>
      <c r="L142" s="478"/>
      <c r="M142" s="478"/>
      <c r="N142" s="479"/>
      <c r="O142" s="482"/>
      <c r="P142" s="485"/>
      <c r="Q142" s="486"/>
      <c r="R142" s="19"/>
      <c r="S142" s="19"/>
      <c r="T142" s="4"/>
      <c r="U142" s="4"/>
      <c r="V142" s="4"/>
    </row>
    <row r="143" spans="1:22" ht="15.95" customHeight="1" x14ac:dyDescent="0.2">
      <c r="A143" s="451"/>
      <c r="B143" s="452"/>
      <c r="C143" s="452"/>
      <c r="D143" s="452"/>
      <c r="E143" s="452"/>
      <c r="F143" s="452"/>
      <c r="G143" s="452"/>
      <c r="H143" s="452"/>
      <c r="I143" s="452"/>
      <c r="J143" s="453"/>
      <c r="K143" s="477"/>
      <c r="L143" s="478"/>
      <c r="M143" s="478"/>
      <c r="N143" s="479"/>
      <c r="O143" s="482"/>
      <c r="P143" s="485"/>
      <c r="Q143" s="486"/>
      <c r="R143" s="19"/>
      <c r="S143" s="19"/>
      <c r="T143" s="4"/>
      <c r="U143" s="4"/>
      <c r="V143" s="4"/>
    </row>
    <row r="144" spans="1:22" ht="15.95" customHeight="1" x14ac:dyDescent="0.2">
      <c r="A144" s="451"/>
      <c r="B144" s="452"/>
      <c r="C144" s="452"/>
      <c r="D144" s="452"/>
      <c r="E144" s="452"/>
      <c r="F144" s="452"/>
      <c r="G144" s="452"/>
      <c r="H144" s="452"/>
      <c r="I144" s="452"/>
      <c r="J144" s="453"/>
      <c r="K144" s="477"/>
      <c r="L144" s="478"/>
      <c r="M144" s="478"/>
      <c r="N144" s="479"/>
      <c r="O144" s="482"/>
      <c r="P144" s="485"/>
      <c r="Q144" s="486"/>
      <c r="R144" s="19"/>
      <c r="S144" s="19"/>
      <c r="T144" s="4"/>
      <c r="U144" s="4"/>
      <c r="V144" s="4"/>
    </row>
    <row r="145" spans="1:22" ht="15.95" customHeight="1" x14ac:dyDescent="0.2">
      <c r="A145" s="451"/>
      <c r="B145" s="452"/>
      <c r="C145" s="452"/>
      <c r="D145" s="452"/>
      <c r="E145" s="452"/>
      <c r="F145" s="452"/>
      <c r="G145" s="452"/>
      <c r="H145" s="452"/>
      <c r="I145" s="452"/>
      <c r="J145" s="453"/>
      <c r="K145" s="477"/>
      <c r="L145" s="478"/>
      <c r="M145" s="478"/>
      <c r="N145" s="479"/>
      <c r="O145" s="482"/>
      <c r="P145" s="485"/>
      <c r="Q145" s="486"/>
      <c r="R145" s="19"/>
      <c r="S145" s="19"/>
      <c r="T145" s="4"/>
      <c r="U145" s="4"/>
      <c r="V145" s="4"/>
    </row>
    <row r="146" spans="1:22" ht="15.95" customHeight="1" x14ac:dyDescent="0.2">
      <c r="A146" s="451"/>
      <c r="B146" s="452"/>
      <c r="C146" s="452"/>
      <c r="D146" s="452"/>
      <c r="E146" s="452"/>
      <c r="F146" s="452"/>
      <c r="G146" s="452"/>
      <c r="H146" s="452"/>
      <c r="I146" s="452"/>
      <c r="J146" s="453"/>
      <c r="K146" s="477"/>
      <c r="L146" s="478"/>
      <c r="M146" s="478"/>
      <c r="N146" s="479"/>
      <c r="O146" s="482"/>
      <c r="P146" s="485"/>
      <c r="Q146" s="486"/>
      <c r="R146" s="19"/>
      <c r="S146" s="19"/>
      <c r="T146" s="4"/>
      <c r="U146" s="4"/>
      <c r="V146" s="4"/>
    </row>
    <row r="147" spans="1:22" ht="15.95" customHeight="1" x14ac:dyDescent="0.2">
      <c r="A147" s="451"/>
      <c r="B147" s="452"/>
      <c r="C147" s="452"/>
      <c r="D147" s="452"/>
      <c r="E147" s="452"/>
      <c r="F147" s="452"/>
      <c r="G147" s="452"/>
      <c r="H147" s="452"/>
      <c r="I147" s="452"/>
      <c r="J147" s="453"/>
      <c r="K147" s="477"/>
      <c r="L147" s="478"/>
      <c r="M147" s="478"/>
      <c r="N147" s="479"/>
      <c r="O147" s="482"/>
      <c r="P147" s="485"/>
      <c r="Q147" s="486"/>
      <c r="R147" s="19"/>
      <c r="S147" s="19"/>
      <c r="T147" s="4"/>
      <c r="U147" s="4"/>
      <c r="V147" s="4"/>
    </row>
    <row r="148" spans="1:22" ht="15.95" customHeight="1" x14ac:dyDescent="0.2">
      <c r="A148" s="451"/>
      <c r="B148" s="452"/>
      <c r="C148" s="452"/>
      <c r="D148" s="452"/>
      <c r="E148" s="452"/>
      <c r="F148" s="452"/>
      <c r="G148" s="452"/>
      <c r="H148" s="452"/>
      <c r="I148" s="452"/>
      <c r="J148" s="453"/>
      <c r="K148" s="477"/>
      <c r="L148" s="478"/>
      <c r="M148" s="478"/>
      <c r="N148" s="479"/>
      <c r="O148" s="482"/>
      <c r="P148" s="485"/>
      <c r="Q148" s="486"/>
      <c r="R148" s="19"/>
      <c r="S148" s="19"/>
      <c r="T148" s="4"/>
      <c r="U148" s="4"/>
      <c r="V148" s="4"/>
    </row>
    <row r="149" spans="1:22" ht="15.95" customHeight="1" x14ac:dyDescent="0.2">
      <c r="A149" s="451"/>
      <c r="B149" s="452"/>
      <c r="C149" s="452"/>
      <c r="D149" s="452"/>
      <c r="E149" s="452"/>
      <c r="F149" s="452"/>
      <c r="G149" s="452"/>
      <c r="H149" s="452"/>
      <c r="I149" s="452"/>
      <c r="J149" s="453"/>
      <c r="K149" s="477"/>
      <c r="L149" s="478"/>
      <c r="M149" s="478"/>
      <c r="N149" s="479"/>
      <c r="O149" s="482"/>
      <c r="P149" s="485"/>
      <c r="Q149" s="486"/>
      <c r="R149" s="19"/>
      <c r="S149" s="19"/>
      <c r="T149" s="4"/>
      <c r="U149" s="4"/>
      <c r="V149" s="4"/>
    </row>
    <row r="150" spans="1:22" ht="15.95" customHeight="1" x14ac:dyDescent="0.2">
      <c r="A150" s="451"/>
      <c r="B150" s="452"/>
      <c r="C150" s="452"/>
      <c r="D150" s="452"/>
      <c r="E150" s="452"/>
      <c r="F150" s="452"/>
      <c r="G150" s="452"/>
      <c r="H150" s="452"/>
      <c r="I150" s="452"/>
      <c r="J150" s="453"/>
      <c r="K150" s="477"/>
      <c r="L150" s="478"/>
      <c r="M150" s="478"/>
      <c r="N150" s="479"/>
      <c r="O150" s="482"/>
      <c r="P150" s="485"/>
      <c r="Q150" s="486"/>
      <c r="R150" s="19"/>
      <c r="S150" s="19"/>
      <c r="T150" s="4"/>
      <c r="U150" s="4"/>
      <c r="V150" s="4"/>
    </row>
    <row r="151" spans="1:22" ht="15.95" customHeight="1" x14ac:dyDescent="0.2">
      <c r="A151" s="451"/>
      <c r="B151" s="452"/>
      <c r="C151" s="452"/>
      <c r="D151" s="452"/>
      <c r="E151" s="452"/>
      <c r="F151" s="452"/>
      <c r="G151" s="452"/>
      <c r="H151" s="452"/>
      <c r="I151" s="452"/>
      <c r="J151" s="453"/>
      <c r="K151" s="477"/>
      <c r="L151" s="478"/>
      <c r="M151" s="478"/>
      <c r="N151" s="479"/>
      <c r="O151" s="482"/>
      <c r="P151" s="485"/>
      <c r="Q151" s="486"/>
      <c r="R151" s="19"/>
      <c r="S151" s="19"/>
      <c r="T151" s="4"/>
      <c r="U151" s="4"/>
      <c r="V151" s="4"/>
    </row>
    <row r="152" spans="1:22" ht="15.95" customHeight="1" x14ac:dyDescent="0.2">
      <c r="A152" s="451"/>
      <c r="B152" s="452"/>
      <c r="C152" s="452"/>
      <c r="D152" s="452"/>
      <c r="E152" s="452"/>
      <c r="F152" s="452"/>
      <c r="G152" s="452"/>
      <c r="H152" s="452"/>
      <c r="I152" s="452"/>
      <c r="J152" s="453"/>
      <c r="K152" s="477"/>
      <c r="L152" s="478"/>
      <c r="M152" s="478"/>
      <c r="N152" s="479"/>
      <c r="O152" s="482"/>
      <c r="P152" s="485"/>
      <c r="Q152" s="486"/>
      <c r="R152" s="19"/>
      <c r="S152" s="19"/>
      <c r="T152" s="4"/>
      <c r="U152" s="4"/>
      <c r="V152" s="4"/>
    </row>
    <row r="153" spans="1:22" ht="15.95" customHeight="1" x14ac:dyDescent="0.2">
      <c r="A153" s="451"/>
      <c r="B153" s="452"/>
      <c r="C153" s="452"/>
      <c r="D153" s="452"/>
      <c r="E153" s="452"/>
      <c r="F153" s="452"/>
      <c r="G153" s="452"/>
      <c r="H153" s="452"/>
      <c r="I153" s="452"/>
      <c r="J153" s="453"/>
      <c r="K153" s="477"/>
      <c r="L153" s="478"/>
      <c r="M153" s="478"/>
      <c r="N153" s="479"/>
      <c r="O153" s="482"/>
      <c r="P153" s="485"/>
      <c r="Q153" s="486"/>
      <c r="R153" s="19"/>
      <c r="S153" s="19"/>
      <c r="T153" s="4"/>
      <c r="U153" s="4"/>
      <c r="V153" s="4"/>
    </row>
    <row r="154" spans="1:22" ht="15.95" customHeight="1" x14ac:dyDescent="0.2">
      <c r="A154" s="451"/>
      <c r="B154" s="452"/>
      <c r="C154" s="452"/>
      <c r="D154" s="452"/>
      <c r="E154" s="452"/>
      <c r="F154" s="452"/>
      <c r="G154" s="452"/>
      <c r="H154" s="452"/>
      <c r="I154" s="452"/>
      <c r="J154" s="453"/>
      <c r="K154" s="477"/>
      <c r="L154" s="478"/>
      <c r="M154" s="478"/>
      <c r="N154" s="479"/>
      <c r="O154" s="482"/>
      <c r="P154" s="485"/>
      <c r="Q154" s="486"/>
      <c r="R154" s="19"/>
      <c r="S154" s="19"/>
      <c r="T154" s="4"/>
      <c r="U154" s="4"/>
      <c r="V154" s="4"/>
    </row>
    <row r="155" spans="1:22" ht="15.95" customHeight="1" x14ac:dyDescent="0.2">
      <c r="A155" s="451"/>
      <c r="B155" s="452"/>
      <c r="C155" s="452"/>
      <c r="D155" s="452"/>
      <c r="E155" s="452"/>
      <c r="F155" s="452"/>
      <c r="G155" s="452"/>
      <c r="H155" s="452"/>
      <c r="I155" s="452"/>
      <c r="J155" s="453"/>
      <c r="K155" s="477"/>
      <c r="L155" s="478"/>
      <c r="M155" s="478"/>
      <c r="N155" s="479"/>
      <c r="O155" s="482"/>
      <c r="P155" s="485"/>
      <c r="Q155" s="486"/>
      <c r="R155" s="19"/>
      <c r="S155" s="19"/>
      <c r="T155" s="4"/>
      <c r="U155" s="4"/>
      <c r="V155" s="4"/>
    </row>
    <row r="156" spans="1:22" ht="15.95" customHeight="1" x14ac:dyDescent="0.2">
      <c r="A156" s="451"/>
      <c r="B156" s="452"/>
      <c r="C156" s="452"/>
      <c r="D156" s="452"/>
      <c r="E156" s="452"/>
      <c r="F156" s="452"/>
      <c r="G156" s="452"/>
      <c r="H156" s="452"/>
      <c r="I156" s="452"/>
      <c r="J156" s="453"/>
      <c r="K156" s="477"/>
      <c r="L156" s="478"/>
      <c r="M156" s="478"/>
      <c r="N156" s="479"/>
      <c r="O156" s="482"/>
      <c r="P156" s="485"/>
      <c r="Q156" s="486"/>
      <c r="R156" s="19"/>
      <c r="S156" s="19"/>
      <c r="T156" s="4"/>
      <c r="U156" s="4"/>
      <c r="V156" s="4"/>
    </row>
    <row r="157" spans="1:22" ht="15.95" customHeight="1" x14ac:dyDescent="0.2">
      <c r="A157" s="451"/>
      <c r="B157" s="452"/>
      <c r="C157" s="452"/>
      <c r="D157" s="452"/>
      <c r="E157" s="452"/>
      <c r="F157" s="452"/>
      <c r="G157" s="452"/>
      <c r="H157" s="452"/>
      <c r="I157" s="452"/>
      <c r="J157" s="453"/>
      <c r="K157" s="477"/>
      <c r="L157" s="478"/>
      <c r="M157" s="478"/>
      <c r="N157" s="479"/>
      <c r="O157" s="482"/>
      <c r="P157" s="485"/>
      <c r="Q157" s="486"/>
      <c r="R157" s="19"/>
      <c r="S157" s="19"/>
      <c r="T157" s="4"/>
      <c r="U157" s="4"/>
      <c r="V157" s="4"/>
    </row>
    <row r="158" spans="1:22" ht="15.95" customHeight="1" x14ac:dyDescent="0.2">
      <c r="A158" s="451"/>
      <c r="B158" s="452"/>
      <c r="C158" s="452"/>
      <c r="D158" s="452"/>
      <c r="E158" s="452"/>
      <c r="F158" s="452"/>
      <c r="G158" s="452"/>
      <c r="H158" s="452"/>
      <c r="I158" s="452"/>
      <c r="J158" s="453"/>
      <c r="K158" s="477"/>
      <c r="L158" s="478"/>
      <c r="M158" s="478"/>
      <c r="N158" s="479"/>
      <c r="O158" s="482"/>
      <c r="P158" s="485"/>
      <c r="Q158" s="486"/>
      <c r="R158" s="19"/>
      <c r="S158" s="19"/>
      <c r="T158" s="4"/>
      <c r="U158" s="4"/>
      <c r="V158" s="4"/>
    </row>
    <row r="159" spans="1:22" ht="15.95" customHeight="1" x14ac:dyDescent="0.2">
      <c r="A159" s="451"/>
      <c r="B159" s="452"/>
      <c r="C159" s="452"/>
      <c r="D159" s="452"/>
      <c r="E159" s="452"/>
      <c r="F159" s="452"/>
      <c r="G159" s="452"/>
      <c r="H159" s="452"/>
      <c r="I159" s="452"/>
      <c r="J159" s="453"/>
      <c r="K159" s="477"/>
      <c r="L159" s="478"/>
      <c r="M159" s="478"/>
      <c r="N159" s="479"/>
      <c r="O159" s="482"/>
      <c r="P159" s="485"/>
      <c r="Q159" s="486"/>
      <c r="R159" s="19"/>
      <c r="S159" s="19"/>
      <c r="T159" s="4"/>
      <c r="U159" s="4"/>
      <c r="V159" s="4"/>
    </row>
    <row r="160" spans="1:22" ht="15.95" customHeight="1" x14ac:dyDescent="0.2">
      <c r="A160" s="451"/>
      <c r="B160" s="452"/>
      <c r="C160" s="452"/>
      <c r="D160" s="452"/>
      <c r="E160" s="452"/>
      <c r="F160" s="452"/>
      <c r="G160" s="452"/>
      <c r="H160" s="452"/>
      <c r="I160" s="452"/>
      <c r="J160" s="453"/>
      <c r="K160" s="477"/>
      <c r="L160" s="478"/>
      <c r="M160" s="478"/>
      <c r="N160" s="479"/>
      <c r="O160" s="482"/>
      <c r="P160" s="485"/>
      <c r="Q160" s="486"/>
      <c r="R160" s="19"/>
      <c r="S160" s="19"/>
      <c r="T160" s="4"/>
      <c r="U160" s="4"/>
      <c r="V160" s="4"/>
    </row>
    <row r="161" spans="1:22" ht="15.95" customHeight="1" x14ac:dyDescent="0.2">
      <c r="A161" s="451"/>
      <c r="B161" s="452"/>
      <c r="C161" s="452"/>
      <c r="D161" s="452"/>
      <c r="E161" s="452"/>
      <c r="F161" s="452"/>
      <c r="G161" s="452"/>
      <c r="H161" s="452"/>
      <c r="I161" s="452"/>
      <c r="J161" s="453"/>
      <c r="K161" s="477"/>
      <c r="L161" s="478"/>
      <c r="M161" s="478"/>
      <c r="N161" s="479"/>
      <c r="O161" s="482"/>
      <c r="P161" s="485"/>
      <c r="Q161" s="486"/>
      <c r="R161" s="19"/>
      <c r="S161" s="19"/>
      <c r="T161" s="4"/>
      <c r="U161" s="4"/>
      <c r="V161" s="4"/>
    </row>
    <row r="162" spans="1:22" ht="15.95" customHeight="1" x14ac:dyDescent="0.2">
      <c r="A162" s="451"/>
      <c r="B162" s="452"/>
      <c r="C162" s="452"/>
      <c r="D162" s="452"/>
      <c r="E162" s="452"/>
      <c r="F162" s="452"/>
      <c r="G162" s="452"/>
      <c r="H162" s="452"/>
      <c r="I162" s="452"/>
      <c r="J162" s="453"/>
      <c r="K162" s="477"/>
      <c r="L162" s="478"/>
      <c r="M162" s="478"/>
      <c r="N162" s="479"/>
      <c r="O162" s="482"/>
      <c r="P162" s="485"/>
      <c r="Q162" s="486"/>
      <c r="R162" s="19"/>
      <c r="S162" s="19"/>
      <c r="T162" s="4"/>
      <c r="U162" s="4"/>
      <c r="V162" s="4"/>
    </row>
    <row r="163" spans="1:22" ht="15.95" customHeight="1" x14ac:dyDescent="0.2">
      <c r="A163" s="451"/>
      <c r="B163" s="452"/>
      <c r="C163" s="452"/>
      <c r="D163" s="452"/>
      <c r="E163" s="452"/>
      <c r="F163" s="452"/>
      <c r="G163" s="452"/>
      <c r="H163" s="452"/>
      <c r="I163" s="452"/>
      <c r="J163" s="453"/>
      <c r="K163" s="477"/>
      <c r="L163" s="478"/>
      <c r="M163" s="478"/>
      <c r="N163" s="479"/>
      <c r="O163" s="482"/>
      <c r="P163" s="485"/>
      <c r="Q163" s="486"/>
      <c r="R163" s="19"/>
      <c r="S163" s="19"/>
      <c r="T163" s="4"/>
      <c r="U163" s="4"/>
      <c r="V163" s="4"/>
    </row>
    <row r="164" spans="1:22" ht="15.95" customHeight="1" x14ac:dyDescent="0.2">
      <c r="A164" s="451"/>
      <c r="B164" s="452"/>
      <c r="C164" s="452"/>
      <c r="D164" s="452"/>
      <c r="E164" s="452"/>
      <c r="F164" s="452"/>
      <c r="G164" s="452"/>
      <c r="H164" s="452"/>
      <c r="I164" s="452"/>
      <c r="J164" s="453"/>
      <c r="K164" s="477"/>
      <c r="L164" s="478"/>
      <c r="M164" s="478"/>
      <c r="N164" s="479"/>
      <c r="O164" s="482"/>
      <c r="P164" s="485"/>
      <c r="Q164" s="486"/>
      <c r="R164" s="19"/>
      <c r="S164" s="19"/>
      <c r="T164" s="4"/>
      <c r="U164" s="4"/>
      <c r="V164" s="4"/>
    </row>
    <row r="165" spans="1:22" ht="15.95" customHeight="1" x14ac:dyDescent="0.2">
      <c r="A165" s="451"/>
      <c r="B165" s="452"/>
      <c r="C165" s="452"/>
      <c r="D165" s="452"/>
      <c r="E165" s="452"/>
      <c r="F165" s="452"/>
      <c r="G165" s="452"/>
      <c r="H165" s="452"/>
      <c r="I165" s="452"/>
      <c r="J165" s="453"/>
      <c r="K165" s="477"/>
      <c r="L165" s="478"/>
      <c r="M165" s="478"/>
      <c r="N165" s="479"/>
      <c r="O165" s="482"/>
      <c r="P165" s="485"/>
      <c r="Q165" s="486"/>
      <c r="R165" s="19"/>
      <c r="S165" s="19"/>
      <c r="T165" s="4"/>
      <c r="U165" s="4"/>
      <c r="V165" s="4"/>
    </row>
    <row r="166" spans="1:22" ht="15.95" customHeight="1" x14ac:dyDescent="0.2">
      <c r="A166" s="451"/>
      <c r="B166" s="452"/>
      <c r="C166" s="452"/>
      <c r="D166" s="452"/>
      <c r="E166" s="452"/>
      <c r="F166" s="452"/>
      <c r="G166" s="452"/>
      <c r="H166" s="452"/>
      <c r="I166" s="452"/>
      <c r="J166" s="453"/>
      <c r="K166" s="477"/>
      <c r="L166" s="478"/>
      <c r="M166" s="478"/>
      <c r="N166" s="479"/>
      <c r="O166" s="482"/>
      <c r="P166" s="485"/>
      <c r="Q166" s="486"/>
      <c r="R166" s="19"/>
      <c r="S166" s="19"/>
      <c r="T166" s="4"/>
      <c r="U166" s="4"/>
      <c r="V166" s="4"/>
    </row>
    <row r="167" spans="1:22" ht="15.95" customHeight="1" x14ac:dyDescent="0.2">
      <c r="A167" s="451"/>
      <c r="B167" s="452"/>
      <c r="C167" s="452"/>
      <c r="D167" s="452"/>
      <c r="E167" s="452"/>
      <c r="F167" s="452"/>
      <c r="G167" s="452"/>
      <c r="H167" s="452"/>
      <c r="I167" s="452"/>
      <c r="J167" s="453"/>
      <c r="K167" s="477"/>
      <c r="L167" s="478"/>
      <c r="M167" s="478"/>
      <c r="N167" s="479"/>
      <c r="O167" s="482"/>
      <c r="P167" s="485"/>
      <c r="Q167" s="486"/>
      <c r="R167" s="19"/>
      <c r="S167" s="19"/>
      <c r="T167" s="4"/>
      <c r="U167" s="4"/>
      <c r="V167" s="4"/>
    </row>
    <row r="168" spans="1:22" ht="15.95" customHeight="1" x14ac:dyDescent="0.2">
      <c r="A168" s="451"/>
      <c r="B168" s="452"/>
      <c r="C168" s="452"/>
      <c r="D168" s="452"/>
      <c r="E168" s="452"/>
      <c r="F168" s="452"/>
      <c r="G168" s="452"/>
      <c r="H168" s="452"/>
      <c r="I168" s="452"/>
      <c r="J168" s="453"/>
      <c r="K168" s="477"/>
      <c r="L168" s="478"/>
      <c r="M168" s="478"/>
      <c r="N168" s="479"/>
      <c r="O168" s="482"/>
      <c r="P168" s="485"/>
      <c r="Q168" s="486"/>
      <c r="R168" s="19"/>
      <c r="S168" s="19"/>
      <c r="T168" s="4"/>
      <c r="U168" s="4"/>
      <c r="V168" s="4"/>
    </row>
    <row r="169" spans="1:22" ht="15.95" customHeight="1" x14ac:dyDescent="0.2">
      <c r="A169" s="451"/>
      <c r="B169" s="452"/>
      <c r="C169" s="452"/>
      <c r="D169" s="452"/>
      <c r="E169" s="452"/>
      <c r="F169" s="452"/>
      <c r="G169" s="452"/>
      <c r="H169" s="452"/>
      <c r="I169" s="452"/>
      <c r="J169" s="453"/>
      <c r="K169" s="477"/>
      <c r="L169" s="478"/>
      <c r="M169" s="478"/>
      <c r="N169" s="479"/>
      <c r="O169" s="482"/>
      <c r="P169" s="485"/>
      <c r="Q169" s="486"/>
      <c r="R169" s="19"/>
      <c r="S169" s="19"/>
      <c r="T169" s="4"/>
      <c r="U169" s="4"/>
      <c r="V169" s="4"/>
    </row>
    <row r="170" spans="1:22" ht="15.95" customHeight="1" x14ac:dyDescent="0.2">
      <c r="A170" s="451"/>
      <c r="B170" s="452"/>
      <c r="C170" s="452"/>
      <c r="D170" s="452"/>
      <c r="E170" s="452"/>
      <c r="F170" s="452"/>
      <c r="G170" s="452"/>
      <c r="H170" s="452"/>
      <c r="I170" s="452"/>
      <c r="J170" s="453"/>
      <c r="K170" s="477"/>
      <c r="L170" s="478"/>
      <c r="M170" s="478"/>
      <c r="N170" s="479"/>
      <c r="O170" s="482"/>
      <c r="P170" s="485"/>
      <c r="Q170" s="486"/>
      <c r="R170" s="19"/>
      <c r="S170" s="19"/>
      <c r="T170" s="4"/>
      <c r="U170" s="4"/>
      <c r="V170" s="4"/>
    </row>
    <row r="171" spans="1:22" ht="15.95" customHeight="1" x14ac:dyDescent="0.2">
      <c r="A171" s="451"/>
      <c r="B171" s="452"/>
      <c r="C171" s="452"/>
      <c r="D171" s="452"/>
      <c r="E171" s="452"/>
      <c r="F171" s="452"/>
      <c r="G171" s="452"/>
      <c r="H171" s="452"/>
      <c r="I171" s="452"/>
      <c r="J171" s="453"/>
      <c r="K171" s="477"/>
      <c r="L171" s="478"/>
      <c r="M171" s="478"/>
      <c r="N171" s="479"/>
      <c r="O171" s="482"/>
      <c r="P171" s="485"/>
      <c r="Q171" s="486"/>
      <c r="R171" s="19"/>
      <c r="S171" s="19"/>
      <c r="T171" s="4"/>
      <c r="U171" s="4"/>
      <c r="V171" s="4"/>
    </row>
    <row r="172" spans="1:22" ht="15.95" customHeight="1" x14ac:dyDescent="0.2">
      <c r="A172" s="451"/>
      <c r="B172" s="452"/>
      <c r="C172" s="452"/>
      <c r="D172" s="452"/>
      <c r="E172" s="452"/>
      <c r="F172" s="452"/>
      <c r="G172" s="452"/>
      <c r="H172" s="452"/>
      <c r="I172" s="452"/>
      <c r="J172" s="453"/>
      <c r="K172" s="477"/>
      <c r="L172" s="478"/>
      <c r="M172" s="478"/>
      <c r="N172" s="479"/>
      <c r="O172" s="482"/>
      <c r="P172" s="485"/>
      <c r="Q172" s="486"/>
      <c r="R172" s="19"/>
      <c r="S172" s="19"/>
      <c r="T172" s="4"/>
      <c r="U172" s="4"/>
      <c r="V172" s="4"/>
    </row>
    <row r="173" spans="1:22" ht="15.95" customHeight="1" x14ac:dyDescent="0.2">
      <c r="A173" s="451"/>
      <c r="B173" s="452"/>
      <c r="C173" s="452"/>
      <c r="D173" s="452"/>
      <c r="E173" s="452"/>
      <c r="F173" s="452"/>
      <c r="G173" s="452"/>
      <c r="H173" s="452"/>
      <c r="I173" s="452"/>
      <c r="J173" s="453"/>
      <c r="K173" s="477"/>
      <c r="L173" s="478"/>
      <c r="M173" s="478"/>
      <c r="N173" s="479"/>
      <c r="O173" s="482"/>
      <c r="P173" s="485"/>
      <c r="Q173" s="486"/>
      <c r="R173" s="19"/>
      <c r="S173" s="19"/>
      <c r="T173" s="4"/>
      <c r="U173" s="4"/>
      <c r="V173" s="4"/>
    </row>
    <row r="174" spans="1:22" ht="15" customHeight="1" x14ac:dyDescent="0.2">
      <c r="A174" s="150"/>
      <c r="B174" s="150"/>
      <c r="C174" s="150"/>
      <c r="D174" s="150"/>
      <c r="E174" s="150" t="s">
        <v>176</v>
      </c>
      <c r="F174" s="107"/>
      <c r="G174" s="107"/>
      <c r="H174" s="107"/>
      <c r="I174" s="107"/>
      <c r="J174" s="107"/>
      <c r="K174" s="487" t="s">
        <v>177</v>
      </c>
      <c r="L174" s="487"/>
      <c r="M174" s="487"/>
      <c r="N174" s="488"/>
      <c r="O174" s="493">
        <f>SUM(O136:Q173)</f>
        <v>0</v>
      </c>
      <c r="P174" s="494"/>
      <c r="Q174" s="495"/>
      <c r="R174" s="19"/>
      <c r="S174" s="19"/>
      <c r="T174" s="4"/>
      <c r="U174" s="4"/>
      <c r="V174" s="4"/>
    </row>
    <row r="175" spans="1:22" ht="30" customHeight="1" x14ac:dyDescent="0.2">
      <c r="A175" s="138" t="s">
        <v>188</v>
      </c>
      <c r="B175" s="138"/>
      <c r="C175" s="138"/>
      <c r="D175" s="138"/>
      <c r="E175" s="138"/>
      <c r="F175" s="137"/>
      <c r="G175" s="137"/>
      <c r="H175" s="137"/>
      <c r="I175" s="137"/>
      <c r="J175" s="137"/>
      <c r="K175" s="137"/>
      <c r="L175" s="137"/>
      <c r="M175" s="137"/>
      <c r="N175" s="137"/>
      <c r="O175" s="155"/>
      <c r="P175" s="259"/>
      <c r="Q175" s="259"/>
      <c r="R175" s="19"/>
      <c r="S175" s="19"/>
      <c r="T175" s="4"/>
      <c r="U175" s="4"/>
      <c r="V175" s="4"/>
    </row>
    <row r="176" spans="1:22" ht="15" customHeight="1" x14ac:dyDescent="0.2">
      <c r="A176" s="107"/>
      <c r="B176" s="107"/>
      <c r="C176" s="107"/>
      <c r="D176" s="107"/>
      <c r="E176" s="107" t="s">
        <v>42</v>
      </c>
      <c r="F176" s="107"/>
      <c r="G176" s="106" t="str">
        <f>G1</f>
        <v>ALBEMARLE COUNTY PUBLIC SCHOOLS</v>
      </c>
      <c r="H176" s="107"/>
      <c r="I176" s="107"/>
      <c r="J176" s="107"/>
      <c r="K176" s="107"/>
      <c r="L176" s="107"/>
      <c r="M176" s="107"/>
      <c r="N176" s="107" t="s">
        <v>43</v>
      </c>
      <c r="O176" s="107"/>
      <c r="P176" s="107"/>
      <c r="Q176" s="151">
        <f>Narrative!I15</f>
        <v>2</v>
      </c>
      <c r="R176" s="19"/>
      <c r="S176" s="19"/>
      <c r="T176" s="4"/>
      <c r="U176" s="4"/>
      <c r="V176" s="4"/>
    </row>
    <row r="177" spans="1:22" ht="20.25" customHeight="1" x14ac:dyDescent="0.2">
      <c r="A177" s="340" t="s">
        <v>189</v>
      </c>
      <c r="B177" s="340"/>
      <c r="C177" s="340"/>
      <c r="D177" s="340"/>
      <c r="E177" s="340"/>
      <c r="F177" s="340"/>
      <c r="G177" s="340"/>
      <c r="H177" s="340"/>
      <c r="I177" s="340"/>
      <c r="J177" s="340"/>
      <c r="K177" s="340"/>
      <c r="L177" s="340"/>
      <c r="M177" s="340"/>
      <c r="N177" s="340"/>
      <c r="O177" s="340"/>
      <c r="P177" s="340"/>
      <c r="Q177" s="340"/>
      <c r="R177" s="19"/>
      <c r="S177" s="19"/>
      <c r="T177" s="4"/>
      <c r="U177" s="4"/>
      <c r="V177" s="4"/>
    </row>
    <row r="178" spans="1:22" ht="69" customHeight="1" x14ac:dyDescent="0.2">
      <c r="A178" s="359" t="s">
        <v>190</v>
      </c>
      <c r="B178" s="359"/>
      <c r="C178" s="359"/>
      <c r="D178" s="359"/>
      <c r="E178" s="359"/>
      <c r="F178" s="359"/>
      <c r="G178" s="359"/>
      <c r="H178" s="359"/>
      <c r="I178" s="359"/>
      <c r="J178" s="359"/>
      <c r="K178" s="359"/>
      <c r="L178" s="359"/>
      <c r="M178" s="359"/>
      <c r="N178" s="359"/>
      <c r="O178" s="359"/>
      <c r="P178" s="359"/>
      <c r="Q178" s="359"/>
      <c r="R178" s="19"/>
      <c r="S178" s="19"/>
      <c r="T178" s="4"/>
      <c r="U178" s="4"/>
      <c r="V178" s="4"/>
    </row>
    <row r="179" spans="1:22" ht="99.95" customHeight="1" x14ac:dyDescent="0.2">
      <c r="A179" s="470"/>
      <c r="B179" s="471"/>
      <c r="C179" s="471"/>
      <c r="D179" s="471"/>
      <c r="E179" s="471"/>
      <c r="F179" s="471"/>
      <c r="G179" s="471"/>
      <c r="H179" s="471"/>
      <c r="I179" s="471"/>
      <c r="J179" s="471"/>
      <c r="K179" s="471"/>
      <c r="L179" s="471"/>
      <c r="M179" s="471"/>
      <c r="N179" s="471"/>
      <c r="O179" s="471"/>
      <c r="P179" s="471"/>
      <c r="Q179" s="472"/>
      <c r="R179" s="19"/>
      <c r="S179" s="19"/>
      <c r="T179" s="4"/>
      <c r="U179" s="4"/>
      <c r="V179" s="4"/>
    </row>
    <row r="180" spans="1:22" ht="99.95" customHeight="1" x14ac:dyDescent="0.2">
      <c r="A180" s="473"/>
      <c r="B180" s="474"/>
      <c r="C180" s="474"/>
      <c r="D180" s="474"/>
      <c r="E180" s="474"/>
      <c r="F180" s="474"/>
      <c r="G180" s="474"/>
      <c r="H180" s="474"/>
      <c r="I180" s="474"/>
      <c r="J180" s="474"/>
      <c r="K180" s="474"/>
      <c r="L180" s="474"/>
      <c r="M180" s="474"/>
      <c r="N180" s="474"/>
      <c r="O180" s="474"/>
      <c r="P180" s="474"/>
      <c r="Q180" s="475"/>
      <c r="R180" s="19"/>
      <c r="S180" s="19"/>
      <c r="T180" s="4"/>
      <c r="U180" s="4"/>
      <c r="V180" s="4"/>
    </row>
    <row r="181" spans="1:22" ht="19.5" customHeight="1" x14ac:dyDescent="0.2">
      <c r="A181" s="544" t="s">
        <v>172</v>
      </c>
      <c r="B181" s="545"/>
      <c r="C181" s="545"/>
      <c r="D181" s="545"/>
      <c r="E181" s="545"/>
      <c r="F181" s="545"/>
      <c r="G181" s="545"/>
      <c r="H181" s="546"/>
      <c r="I181" s="547" t="s">
        <v>173</v>
      </c>
      <c r="J181" s="547"/>
      <c r="K181" s="547"/>
      <c r="L181" s="510" t="s">
        <v>191</v>
      </c>
      <c r="M181" s="548"/>
      <c r="N181" s="549"/>
      <c r="O181" s="510" t="s">
        <v>175</v>
      </c>
      <c r="P181" s="511"/>
      <c r="Q181" s="512"/>
      <c r="R181" s="19"/>
      <c r="S181" s="19"/>
      <c r="T181" s="4"/>
      <c r="U181" s="4"/>
      <c r="V181" s="4"/>
    </row>
    <row r="182" spans="1:22" ht="15.95" customHeight="1" x14ac:dyDescent="0.2">
      <c r="A182" s="476"/>
      <c r="B182" s="476"/>
      <c r="C182" s="476"/>
      <c r="D182" s="476"/>
      <c r="E182" s="476"/>
      <c r="F182" s="476"/>
      <c r="G182" s="476"/>
      <c r="H182" s="476"/>
      <c r="I182" s="477"/>
      <c r="J182" s="478"/>
      <c r="K182" s="479"/>
      <c r="L182" s="550"/>
      <c r="M182" s="550"/>
      <c r="N182" s="550"/>
      <c r="O182" s="482"/>
      <c r="P182" s="485"/>
      <c r="Q182" s="486"/>
      <c r="R182" s="19"/>
      <c r="S182" s="19"/>
      <c r="T182" s="4"/>
      <c r="U182" s="4"/>
      <c r="V182" s="4"/>
    </row>
    <row r="183" spans="1:22" ht="15.95" customHeight="1" x14ac:dyDescent="0.2">
      <c r="A183" s="476"/>
      <c r="B183" s="476"/>
      <c r="C183" s="476"/>
      <c r="D183" s="476"/>
      <c r="E183" s="476"/>
      <c r="F183" s="476"/>
      <c r="G183" s="476"/>
      <c r="H183" s="476"/>
      <c r="I183" s="477"/>
      <c r="J183" s="478"/>
      <c r="K183" s="479"/>
      <c r="L183" s="550"/>
      <c r="M183" s="550"/>
      <c r="N183" s="550"/>
      <c r="O183" s="482"/>
      <c r="P183" s="485"/>
      <c r="Q183" s="486"/>
      <c r="R183" s="19"/>
      <c r="S183" s="19"/>
      <c r="T183" s="4"/>
      <c r="U183" s="4"/>
      <c r="V183" s="4"/>
    </row>
    <row r="184" spans="1:22" ht="15.95" customHeight="1" x14ac:dyDescent="0.2">
      <c r="A184" s="476"/>
      <c r="B184" s="476"/>
      <c r="C184" s="476"/>
      <c r="D184" s="476"/>
      <c r="E184" s="476"/>
      <c r="F184" s="476"/>
      <c r="G184" s="476"/>
      <c r="H184" s="476"/>
      <c r="I184" s="477"/>
      <c r="J184" s="478"/>
      <c r="K184" s="479"/>
      <c r="L184" s="550"/>
      <c r="M184" s="550"/>
      <c r="N184" s="550"/>
      <c r="O184" s="482"/>
      <c r="P184" s="485"/>
      <c r="Q184" s="486"/>
      <c r="R184" s="19"/>
      <c r="S184" s="19"/>
      <c r="T184" s="4"/>
      <c r="U184" s="4"/>
      <c r="V184" s="4"/>
    </row>
    <row r="185" spans="1:22" ht="15.95" customHeight="1" x14ac:dyDescent="0.2">
      <c r="A185" s="476"/>
      <c r="B185" s="476"/>
      <c r="C185" s="476"/>
      <c r="D185" s="476"/>
      <c r="E185" s="476"/>
      <c r="F185" s="476"/>
      <c r="G185" s="476"/>
      <c r="H185" s="476"/>
      <c r="I185" s="477"/>
      <c r="J185" s="478"/>
      <c r="K185" s="479"/>
      <c r="L185" s="550"/>
      <c r="M185" s="550"/>
      <c r="N185" s="550"/>
      <c r="O185" s="482"/>
      <c r="P185" s="485"/>
      <c r="Q185" s="486"/>
      <c r="R185" s="19"/>
      <c r="S185" s="19"/>
      <c r="T185" s="4"/>
      <c r="U185" s="4"/>
      <c r="V185" s="4"/>
    </row>
    <row r="186" spans="1:22" ht="15.95" customHeight="1" x14ac:dyDescent="0.2">
      <c r="A186" s="476"/>
      <c r="B186" s="476"/>
      <c r="C186" s="476"/>
      <c r="D186" s="476"/>
      <c r="E186" s="476"/>
      <c r="F186" s="476"/>
      <c r="G186" s="476"/>
      <c r="H186" s="476"/>
      <c r="I186" s="477"/>
      <c r="J186" s="478"/>
      <c r="K186" s="479"/>
      <c r="L186" s="550"/>
      <c r="M186" s="550"/>
      <c r="N186" s="550"/>
      <c r="O186" s="482"/>
      <c r="P186" s="485"/>
      <c r="Q186" s="486"/>
      <c r="R186" s="19"/>
      <c r="S186" s="19"/>
      <c r="T186" s="4"/>
      <c r="U186" s="4"/>
      <c r="V186" s="4"/>
    </row>
    <row r="187" spans="1:22" ht="15.95" customHeight="1" x14ac:dyDescent="0.2">
      <c r="A187" s="476"/>
      <c r="B187" s="476"/>
      <c r="C187" s="476"/>
      <c r="D187" s="476"/>
      <c r="E187" s="476"/>
      <c r="F187" s="476"/>
      <c r="G187" s="476"/>
      <c r="H187" s="476"/>
      <c r="I187" s="477"/>
      <c r="J187" s="478"/>
      <c r="K187" s="479"/>
      <c r="L187" s="550"/>
      <c r="M187" s="550"/>
      <c r="N187" s="550"/>
      <c r="O187" s="482"/>
      <c r="P187" s="485"/>
      <c r="Q187" s="486"/>
      <c r="R187" s="19"/>
      <c r="S187" s="19"/>
      <c r="T187" s="4"/>
      <c r="U187" s="4"/>
      <c r="V187" s="4"/>
    </row>
    <row r="188" spans="1:22" ht="15.95" customHeight="1" x14ac:dyDescent="0.2">
      <c r="A188" s="476"/>
      <c r="B188" s="476"/>
      <c r="C188" s="476"/>
      <c r="D188" s="476"/>
      <c r="E188" s="476"/>
      <c r="F188" s="476"/>
      <c r="G188" s="476"/>
      <c r="H188" s="476"/>
      <c r="I188" s="477"/>
      <c r="J188" s="478"/>
      <c r="K188" s="479"/>
      <c r="L188" s="550"/>
      <c r="M188" s="550"/>
      <c r="N188" s="550"/>
      <c r="O188" s="482"/>
      <c r="P188" s="485"/>
      <c r="Q188" s="486"/>
      <c r="R188" s="19"/>
      <c r="S188" s="19"/>
      <c r="T188" s="4"/>
      <c r="U188" s="4"/>
      <c r="V188" s="4"/>
    </row>
    <row r="189" spans="1:22" ht="15.95" customHeight="1" x14ac:dyDescent="0.2">
      <c r="A189" s="476"/>
      <c r="B189" s="476"/>
      <c r="C189" s="476"/>
      <c r="D189" s="476"/>
      <c r="E189" s="476"/>
      <c r="F189" s="476"/>
      <c r="G189" s="476"/>
      <c r="H189" s="476"/>
      <c r="I189" s="477"/>
      <c r="J189" s="478"/>
      <c r="K189" s="479"/>
      <c r="L189" s="550"/>
      <c r="M189" s="550"/>
      <c r="N189" s="550"/>
      <c r="O189" s="482"/>
      <c r="P189" s="485"/>
      <c r="Q189" s="486"/>
      <c r="R189" s="19"/>
      <c r="S189" s="19"/>
      <c r="T189" s="4"/>
      <c r="U189" s="4"/>
      <c r="V189" s="4"/>
    </row>
    <row r="190" spans="1:22" ht="15.95" customHeight="1" x14ac:dyDescent="0.2">
      <c r="A190" s="476"/>
      <c r="B190" s="476"/>
      <c r="C190" s="476"/>
      <c r="D190" s="476"/>
      <c r="E190" s="476"/>
      <c r="F190" s="476"/>
      <c r="G190" s="476"/>
      <c r="H190" s="476"/>
      <c r="I190" s="477"/>
      <c r="J190" s="478"/>
      <c r="K190" s="479"/>
      <c r="L190" s="550"/>
      <c r="M190" s="550"/>
      <c r="N190" s="550"/>
      <c r="O190" s="482"/>
      <c r="P190" s="485"/>
      <c r="Q190" s="486"/>
      <c r="R190" s="19"/>
      <c r="S190" s="19"/>
      <c r="T190" s="4"/>
      <c r="U190" s="4"/>
      <c r="V190" s="4"/>
    </row>
    <row r="191" spans="1:22" ht="15.95" customHeight="1" x14ac:dyDescent="0.2">
      <c r="A191" s="476"/>
      <c r="B191" s="476"/>
      <c r="C191" s="476"/>
      <c r="D191" s="476"/>
      <c r="E191" s="476"/>
      <c r="F191" s="476"/>
      <c r="G191" s="476"/>
      <c r="H191" s="476"/>
      <c r="I191" s="477"/>
      <c r="J191" s="478"/>
      <c r="K191" s="479"/>
      <c r="L191" s="550"/>
      <c r="M191" s="550"/>
      <c r="N191" s="550"/>
      <c r="O191" s="482"/>
      <c r="P191" s="485"/>
      <c r="Q191" s="486"/>
      <c r="R191" s="19"/>
      <c r="S191" s="19"/>
      <c r="T191" s="4"/>
      <c r="U191" s="4"/>
      <c r="V191" s="4"/>
    </row>
    <row r="192" spans="1:22" ht="15.95" customHeight="1" x14ac:dyDescent="0.2">
      <c r="A192" s="476"/>
      <c r="B192" s="476"/>
      <c r="C192" s="476"/>
      <c r="D192" s="476"/>
      <c r="E192" s="476"/>
      <c r="F192" s="476"/>
      <c r="G192" s="476"/>
      <c r="H192" s="476"/>
      <c r="I192" s="477"/>
      <c r="J192" s="478"/>
      <c r="K192" s="479"/>
      <c r="L192" s="550"/>
      <c r="M192" s="550"/>
      <c r="N192" s="550"/>
      <c r="O192" s="482"/>
      <c r="P192" s="485"/>
      <c r="Q192" s="486"/>
      <c r="R192" s="19"/>
      <c r="S192" s="19"/>
      <c r="T192" s="4"/>
      <c r="U192" s="4"/>
      <c r="V192" s="4"/>
    </row>
    <row r="193" spans="1:22" ht="15.95" customHeight="1" x14ac:dyDescent="0.2">
      <c r="A193" s="476"/>
      <c r="B193" s="476"/>
      <c r="C193" s="476"/>
      <c r="D193" s="476"/>
      <c r="E193" s="476"/>
      <c r="F193" s="476"/>
      <c r="G193" s="476"/>
      <c r="H193" s="476"/>
      <c r="I193" s="477"/>
      <c r="J193" s="478"/>
      <c r="K193" s="479"/>
      <c r="L193" s="550"/>
      <c r="M193" s="550"/>
      <c r="N193" s="550"/>
      <c r="O193" s="482"/>
      <c r="P193" s="485"/>
      <c r="Q193" s="486"/>
      <c r="R193" s="19"/>
      <c r="S193" s="19"/>
      <c r="T193" s="4"/>
      <c r="U193" s="4"/>
      <c r="V193" s="4"/>
    </row>
    <row r="194" spans="1:22" ht="15.95" customHeight="1" x14ac:dyDescent="0.2">
      <c r="A194" s="476"/>
      <c r="B194" s="476"/>
      <c r="C194" s="476"/>
      <c r="D194" s="476"/>
      <c r="E194" s="476"/>
      <c r="F194" s="476"/>
      <c r="G194" s="476"/>
      <c r="H194" s="476"/>
      <c r="I194" s="477"/>
      <c r="J194" s="478"/>
      <c r="K194" s="479"/>
      <c r="L194" s="550"/>
      <c r="M194" s="550"/>
      <c r="N194" s="550"/>
      <c r="O194" s="482"/>
      <c r="P194" s="485"/>
      <c r="Q194" s="486"/>
      <c r="R194" s="19"/>
      <c r="S194" s="19"/>
      <c r="T194" s="4"/>
      <c r="U194" s="4"/>
      <c r="V194" s="4"/>
    </row>
    <row r="195" spans="1:22" ht="15.95" customHeight="1" x14ac:dyDescent="0.2">
      <c r="A195" s="476"/>
      <c r="B195" s="476"/>
      <c r="C195" s="476"/>
      <c r="D195" s="476"/>
      <c r="E195" s="476"/>
      <c r="F195" s="476"/>
      <c r="G195" s="476"/>
      <c r="H195" s="476"/>
      <c r="I195" s="477"/>
      <c r="J195" s="478"/>
      <c r="K195" s="479"/>
      <c r="L195" s="550"/>
      <c r="M195" s="550"/>
      <c r="N195" s="550"/>
      <c r="O195" s="482"/>
      <c r="P195" s="485"/>
      <c r="Q195" s="486"/>
      <c r="R195" s="19"/>
      <c r="S195" s="19"/>
      <c r="T195" s="4"/>
      <c r="U195" s="4"/>
      <c r="V195" s="4"/>
    </row>
    <row r="196" spans="1:22" ht="15.95" customHeight="1" x14ac:dyDescent="0.2">
      <c r="A196" s="476"/>
      <c r="B196" s="476"/>
      <c r="C196" s="476"/>
      <c r="D196" s="476"/>
      <c r="E196" s="476"/>
      <c r="F196" s="476"/>
      <c r="G196" s="476"/>
      <c r="H196" s="476"/>
      <c r="I196" s="477"/>
      <c r="J196" s="478"/>
      <c r="K196" s="479"/>
      <c r="L196" s="550"/>
      <c r="M196" s="550"/>
      <c r="N196" s="550"/>
      <c r="O196" s="482"/>
      <c r="P196" s="485"/>
      <c r="Q196" s="486"/>
      <c r="R196" s="19"/>
      <c r="S196" s="19"/>
      <c r="T196" s="4"/>
      <c r="U196" s="4"/>
      <c r="V196" s="4"/>
    </row>
    <row r="197" spans="1:22" ht="15.95" customHeight="1" x14ac:dyDescent="0.2">
      <c r="A197" s="476"/>
      <c r="B197" s="476"/>
      <c r="C197" s="476"/>
      <c r="D197" s="476"/>
      <c r="E197" s="476"/>
      <c r="F197" s="476"/>
      <c r="G197" s="476"/>
      <c r="H197" s="476"/>
      <c r="I197" s="477"/>
      <c r="J197" s="478"/>
      <c r="K197" s="479"/>
      <c r="L197" s="550"/>
      <c r="M197" s="550"/>
      <c r="N197" s="550"/>
      <c r="O197" s="482"/>
      <c r="P197" s="485"/>
      <c r="Q197" s="486"/>
      <c r="R197" s="19"/>
      <c r="S197" s="19"/>
      <c r="T197" s="4"/>
      <c r="U197" s="4"/>
      <c r="V197" s="4"/>
    </row>
    <row r="198" spans="1:22" ht="15.95" customHeight="1" x14ac:dyDescent="0.2">
      <c r="A198" s="476"/>
      <c r="B198" s="476"/>
      <c r="C198" s="476"/>
      <c r="D198" s="476"/>
      <c r="E198" s="476"/>
      <c r="F198" s="476"/>
      <c r="G198" s="476"/>
      <c r="H198" s="476"/>
      <c r="I198" s="477"/>
      <c r="J198" s="478"/>
      <c r="K198" s="479"/>
      <c r="L198" s="550"/>
      <c r="M198" s="550"/>
      <c r="N198" s="550"/>
      <c r="O198" s="482"/>
      <c r="P198" s="485"/>
      <c r="Q198" s="486"/>
      <c r="R198" s="19"/>
      <c r="S198" s="19"/>
      <c r="T198" s="4"/>
      <c r="U198" s="4"/>
      <c r="V198" s="4"/>
    </row>
    <row r="199" spans="1:22" ht="15.95" customHeight="1" x14ac:dyDescent="0.2">
      <c r="A199" s="476"/>
      <c r="B199" s="476"/>
      <c r="C199" s="476"/>
      <c r="D199" s="476"/>
      <c r="E199" s="476"/>
      <c r="F199" s="476"/>
      <c r="G199" s="476"/>
      <c r="H199" s="476"/>
      <c r="I199" s="477"/>
      <c r="J199" s="478"/>
      <c r="K199" s="479"/>
      <c r="L199" s="550"/>
      <c r="M199" s="550"/>
      <c r="N199" s="550"/>
      <c r="O199" s="482"/>
      <c r="P199" s="485"/>
      <c r="Q199" s="486"/>
      <c r="R199" s="19"/>
      <c r="S199" s="19"/>
      <c r="T199" s="4"/>
      <c r="U199" s="4"/>
      <c r="V199" s="4"/>
    </row>
    <row r="200" spans="1:22" ht="15.95" customHeight="1" x14ac:dyDescent="0.2">
      <c r="A200" s="476"/>
      <c r="B200" s="476"/>
      <c r="C200" s="476"/>
      <c r="D200" s="476"/>
      <c r="E200" s="476"/>
      <c r="F200" s="476"/>
      <c r="G200" s="476"/>
      <c r="H200" s="476"/>
      <c r="I200" s="477"/>
      <c r="J200" s="478"/>
      <c r="K200" s="479"/>
      <c r="L200" s="550"/>
      <c r="M200" s="550"/>
      <c r="N200" s="550"/>
      <c r="O200" s="482"/>
      <c r="P200" s="485"/>
      <c r="Q200" s="486"/>
      <c r="R200" s="19"/>
      <c r="S200" s="19"/>
      <c r="T200" s="4"/>
      <c r="U200" s="4"/>
      <c r="V200" s="4"/>
    </row>
    <row r="201" spans="1:22" ht="15.95" customHeight="1" x14ac:dyDescent="0.2">
      <c r="A201" s="476"/>
      <c r="B201" s="476"/>
      <c r="C201" s="476"/>
      <c r="D201" s="476"/>
      <c r="E201" s="476"/>
      <c r="F201" s="476"/>
      <c r="G201" s="476"/>
      <c r="H201" s="476"/>
      <c r="I201" s="477"/>
      <c r="J201" s="478"/>
      <c r="K201" s="479"/>
      <c r="L201" s="550"/>
      <c r="M201" s="550"/>
      <c r="N201" s="550"/>
      <c r="O201" s="482"/>
      <c r="P201" s="485"/>
      <c r="Q201" s="486"/>
      <c r="R201" s="19"/>
      <c r="S201" s="19"/>
      <c r="T201" s="4"/>
      <c r="U201" s="4"/>
      <c r="V201" s="4"/>
    </row>
    <row r="202" spans="1:22" ht="15.95" customHeight="1" x14ac:dyDescent="0.2">
      <c r="A202" s="476"/>
      <c r="B202" s="476"/>
      <c r="C202" s="476"/>
      <c r="D202" s="476"/>
      <c r="E202" s="476"/>
      <c r="F202" s="476"/>
      <c r="G202" s="476"/>
      <c r="H202" s="476"/>
      <c r="I202" s="477"/>
      <c r="J202" s="478"/>
      <c r="K202" s="479"/>
      <c r="L202" s="550"/>
      <c r="M202" s="550"/>
      <c r="N202" s="550"/>
      <c r="O202" s="482"/>
      <c r="P202" s="485"/>
      <c r="Q202" s="486"/>
      <c r="R202" s="19"/>
      <c r="S202" s="19"/>
      <c r="T202" s="4"/>
      <c r="U202" s="4"/>
      <c r="V202" s="4"/>
    </row>
    <row r="203" spans="1:22" ht="15.95" customHeight="1" x14ac:dyDescent="0.2">
      <c r="A203" s="476"/>
      <c r="B203" s="476"/>
      <c r="C203" s="476"/>
      <c r="D203" s="476"/>
      <c r="E203" s="476"/>
      <c r="F203" s="476"/>
      <c r="G203" s="476"/>
      <c r="H203" s="476"/>
      <c r="I203" s="477"/>
      <c r="J203" s="478"/>
      <c r="K203" s="479"/>
      <c r="L203" s="550"/>
      <c r="M203" s="550"/>
      <c r="N203" s="550"/>
      <c r="O203" s="482"/>
      <c r="P203" s="485"/>
      <c r="Q203" s="486"/>
      <c r="R203" s="19"/>
      <c r="S203" s="19"/>
      <c r="T203" s="4"/>
      <c r="U203" s="4"/>
      <c r="V203" s="4"/>
    </row>
    <row r="204" spans="1:22" ht="15.95" customHeight="1" x14ac:dyDescent="0.2">
      <c r="A204" s="476"/>
      <c r="B204" s="476"/>
      <c r="C204" s="476"/>
      <c r="D204" s="476"/>
      <c r="E204" s="476"/>
      <c r="F204" s="476"/>
      <c r="G204" s="476"/>
      <c r="H204" s="476"/>
      <c r="I204" s="477"/>
      <c r="J204" s="478"/>
      <c r="K204" s="479"/>
      <c r="L204" s="550"/>
      <c r="M204" s="550"/>
      <c r="N204" s="550"/>
      <c r="O204" s="482"/>
      <c r="P204" s="485"/>
      <c r="Q204" s="486"/>
      <c r="R204" s="19"/>
      <c r="S204" s="19"/>
      <c r="T204" s="4"/>
      <c r="U204" s="4"/>
      <c r="V204" s="4"/>
    </row>
    <row r="205" spans="1:22" ht="15.95" customHeight="1" x14ac:dyDescent="0.2">
      <c r="A205" s="476"/>
      <c r="B205" s="476"/>
      <c r="C205" s="476"/>
      <c r="D205" s="476"/>
      <c r="E205" s="476"/>
      <c r="F205" s="476"/>
      <c r="G205" s="476"/>
      <c r="H205" s="476"/>
      <c r="I205" s="477"/>
      <c r="J205" s="478"/>
      <c r="K205" s="479"/>
      <c r="L205" s="550"/>
      <c r="M205" s="550"/>
      <c r="N205" s="550"/>
      <c r="O205" s="482"/>
      <c r="P205" s="485"/>
      <c r="Q205" s="486"/>
      <c r="R205" s="19"/>
      <c r="S205" s="19"/>
      <c r="T205" s="4"/>
      <c r="U205" s="4"/>
      <c r="V205" s="4"/>
    </row>
    <row r="206" spans="1:22" ht="15.95" customHeight="1" x14ac:dyDescent="0.2">
      <c r="A206" s="476"/>
      <c r="B206" s="476"/>
      <c r="C206" s="476"/>
      <c r="D206" s="476"/>
      <c r="E206" s="476"/>
      <c r="F206" s="476"/>
      <c r="G206" s="476"/>
      <c r="H206" s="476"/>
      <c r="I206" s="477"/>
      <c r="J206" s="478"/>
      <c r="K206" s="479"/>
      <c r="L206" s="550"/>
      <c r="M206" s="550"/>
      <c r="N206" s="550"/>
      <c r="O206" s="482"/>
      <c r="P206" s="485"/>
      <c r="Q206" s="486"/>
      <c r="R206" s="19"/>
      <c r="S206" s="19"/>
      <c r="T206" s="4"/>
      <c r="U206" s="4"/>
      <c r="V206" s="4"/>
    </row>
    <row r="207" spans="1:22" ht="15.95" customHeight="1" x14ac:dyDescent="0.2">
      <c r="A207" s="476"/>
      <c r="B207" s="476"/>
      <c r="C207" s="476"/>
      <c r="D207" s="476"/>
      <c r="E207" s="476"/>
      <c r="F207" s="476"/>
      <c r="G207" s="476"/>
      <c r="H207" s="476"/>
      <c r="I207" s="477"/>
      <c r="J207" s="478"/>
      <c r="K207" s="479"/>
      <c r="L207" s="550"/>
      <c r="M207" s="550"/>
      <c r="N207" s="550"/>
      <c r="O207" s="482"/>
      <c r="P207" s="485"/>
      <c r="Q207" s="486"/>
      <c r="R207" s="19"/>
      <c r="S207" s="19"/>
      <c r="T207" s="4"/>
      <c r="U207" s="4"/>
      <c r="V207" s="4"/>
    </row>
    <row r="208" spans="1:22" ht="15.95" customHeight="1" x14ac:dyDescent="0.2">
      <c r="A208" s="476"/>
      <c r="B208" s="476"/>
      <c r="C208" s="476"/>
      <c r="D208" s="476"/>
      <c r="E208" s="476"/>
      <c r="F208" s="476"/>
      <c r="G208" s="476"/>
      <c r="H208" s="476"/>
      <c r="I208" s="477"/>
      <c r="J208" s="478"/>
      <c r="K208" s="479"/>
      <c r="L208" s="550"/>
      <c r="M208" s="550"/>
      <c r="N208" s="550"/>
      <c r="O208" s="482"/>
      <c r="P208" s="485"/>
      <c r="Q208" s="486"/>
      <c r="R208" s="19"/>
      <c r="S208" s="19"/>
      <c r="T208" s="4"/>
      <c r="U208" s="4"/>
      <c r="V208" s="4"/>
    </row>
    <row r="209" spans="1:22" ht="15.95" customHeight="1" x14ac:dyDescent="0.2">
      <c r="A209" s="476"/>
      <c r="B209" s="476"/>
      <c r="C209" s="476"/>
      <c r="D209" s="476"/>
      <c r="E209" s="476"/>
      <c r="F209" s="476"/>
      <c r="G209" s="476"/>
      <c r="H209" s="476"/>
      <c r="I209" s="477"/>
      <c r="J209" s="478"/>
      <c r="K209" s="479"/>
      <c r="L209" s="550"/>
      <c r="M209" s="550"/>
      <c r="N209" s="550"/>
      <c r="O209" s="482"/>
      <c r="P209" s="485"/>
      <c r="Q209" s="486"/>
      <c r="R209" s="19"/>
      <c r="S209" s="19"/>
      <c r="T209" s="4"/>
      <c r="U209" s="4"/>
      <c r="V209" s="4"/>
    </row>
    <row r="210" spans="1:22" ht="15.95" customHeight="1" x14ac:dyDescent="0.2">
      <c r="A210" s="476"/>
      <c r="B210" s="476"/>
      <c r="C210" s="476"/>
      <c r="D210" s="476"/>
      <c r="E210" s="476"/>
      <c r="F210" s="476"/>
      <c r="G210" s="476"/>
      <c r="H210" s="476"/>
      <c r="I210" s="477"/>
      <c r="J210" s="478"/>
      <c r="K210" s="479"/>
      <c r="L210" s="550"/>
      <c r="M210" s="550"/>
      <c r="N210" s="550"/>
      <c r="O210" s="482"/>
      <c r="P210" s="485"/>
      <c r="Q210" s="486"/>
      <c r="R210" s="19"/>
      <c r="S210" s="19"/>
      <c r="T210" s="4"/>
      <c r="U210" s="4"/>
      <c r="V210" s="4"/>
    </row>
    <row r="211" spans="1:22" ht="15.95" customHeight="1" x14ac:dyDescent="0.2">
      <c r="A211" s="476"/>
      <c r="B211" s="476"/>
      <c r="C211" s="476"/>
      <c r="D211" s="476"/>
      <c r="E211" s="476"/>
      <c r="F211" s="476"/>
      <c r="G211" s="476"/>
      <c r="H211" s="476"/>
      <c r="I211" s="477"/>
      <c r="J211" s="478"/>
      <c r="K211" s="479"/>
      <c r="L211" s="550"/>
      <c r="M211" s="550"/>
      <c r="N211" s="550"/>
      <c r="O211" s="482"/>
      <c r="P211" s="485"/>
      <c r="Q211" s="486"/>
      <c r="R211" s="19"/>
      <c r="S211" s="19"/>
      <c r="T211" s="4"/>
      <c r="U211" s="4"/>
      <c r="V211" s="4"/>
    </row>
    <row r="212" spans="1:22" ht="15.95" customHeight="1" x14ac:dyDescent="0.2">
      <c r="A212" s="476"/>
      <c r="B212" s="476"/>
      <c r="C212" s="476"/>
      <c r="D212" s="476"/>
      <c r="E212" s="476"/>
      <c r="F212" s="476"/>
      <c r="G212" s="476"/>
      <c r="H212" s="476"/>
      <c r="I212" s="477"/>
      <c r="J212" s="478"/>
      <c r="K212" s="479"/>
      <c r="L212" s="550"/>
      <c r="M212" s="550"/>
      <c r="N212" s="550"/>
      <c r="O212" s="482"/>
      <c r="P212" s="485"/>
      <c r="Q212" s="486"/>
      <c r="R212" s="19"/>
      <c r="S212" s="19"/>
      <c r="T212" s="4"/>
      <c r="U212" s="4"/>
      <c r="V212" s="4"/>
    </row>
    <row r="213" spans="1:22" ht="15.95" customHeight="1" x14ac:dyDescent="0.2">
      <c r="A213" s="476"/>
      <c r="B213" s="476"/>
      <c r="C213" s="476"/>
      <c r="D213" s="476"/>
      <c r="E213" s="476"/>
      <c r="F213" s="476"/>
      <c r="G213" s="476"/>
      <c r="H213" s="476"/>
      <c r="I213" s="477"/>
      <c r="J213" s="478"/>
      <c r="K213" s="479"/>
      <c r="L213" s="550"/>
      <c r="M213" s="550"/>
      <c r="N213" s="550"/>
      <c r="O213" s="482"/>
      <c r="P213" s="485"/>
      <c r="Q213" s="486"/>
      <c r="R213" s="19"/>
      <c r="S213" s="19"/>
      <c r="T213" s="4"/>
      <c r="U213" s="4"/>
      <c r="V213" s="4"/>
    </row>
    <row r="214" spans="1:22" ht="15.95" customHeight="1" x14ac:dyDescent="0.2">
      <c r="A214" s="476"/>
      <c r="B214" s="476"/>
      <c r="C214" s="476"/>
      <c r="D214" s="476"/>
      <c r="E214" s="476"/>
      <c r="F214" s="476"/>
      <c r="G214" s="476"/>
      <c r="H214" s="476"/>
      <c r="I214" s="477"/>
      <c r="J214" s="478"/>
      <c r="K214" s="479"/>
      <c r="L214" s="550"/>
      <c r="M214" s="550"/>
      <c r="N214" s="550"/>
      <c r="O214" s="482"/>
      <c r="P214" s="485"/>
      <c r="Q214" s="486"/>
      <c r="R214" s="19"/>
      <c r="S214" s="19"/>
      <c r="T214" s="4"/>
      <c r="U214" s="4"/>
      <c r="V214" s="4"/>
    </row>
    <row r="215" spans="1:22" ht="15.95" customHeight="1" x14ac:dyDescent="0.2">
      <c r="A215" s="476"/>
      <c r="B215" s="476"/>
      <c r="C215" s="476"/>
      <c r="D215" s="476"/>
      <c r="E215" s="476"/>
      <c r="F215" s="476"/>
      <c r="G215" s="476"/>
      <c r="H215" s="476"/>
      <c r="I215" s="477"/>
      <c r="J215" s="478"/>
      <c r="K215" s="479"/>
      <c r="L215" s="550"/>
      <c r="M215" s="550"/>
      <c r="N215" s="550"/>
      <c r="O215" s="482"/>
      <c r="P215" s="485"/>
      <c r="Q215" s="486"/>
      <c r="R215" s="19"/>
      <c r="S215" s="19"/>
      <c r="T215" s="4"/>
      <c r="U215" s="4"/>
      <c r="V215" s="4"/>
    </row>
    <row r="216" spans="1:22" ht="15.95" customHeight="1" x14ac:dyDescent="0.2">
      <c r="A216" s="476"/>
      <c r="B216" s="476"/>
      <c r="C216" s="476"/>
      <c r="D216" s="476"/>
      <c r="E216" s="476"/>
      <c r="F216" s="476"/>
      <c r="G216" s="476"/>
      <c r="H216" s="476"/>
      <c r="I216" s="477"/>
      <c r="J216" s="478"/>
      <c r="K216" s="479"/>
      <c r="L216" s="550"/>
      <c r="M216" s="550"/>
      <c r="N216" s="550"/>
      <c r="O216" s="482"/>
      <c r="P216" s="485"/>
      <c r="Q216" s="486"/>
      <c r="R216" s="19"/>
      <c r="S216" s="19"/>
      <c r="T216" s="4"/>
      <c r="U216" s="4"/>
      <c r="V216" s="4"/>
    </row>
    <row r="217" spans="1:22" ht="15" customHeight="1" x14ac:dyDescent="0.2">
      <c r="A217" s="150"/>
      <c r="B217" s="150"/>
      <c r="C217" s="150"/>
      <c r="D217" s="150"/>
      <c r="E217" s="150" t="s">
        <v>176</v>
      </c>
      <c r="F217" s="107"/>
      <c r="G217" s="107"/>
      <c r="H217" s="134"/>
      <c r="I217" s="487" t="s">
        <v>177</v>
      </c>
      <c r="J217" s="487"/>
      <c r="K217" s="488"/>
      <c r="L217" s="493">
        <f>SUM(L182:N216)</f>
        <v>0</v>
      </c>
      <c r="M217" s="596"/>
      <c r="N217" s="597"/>
      <c r="O217" s="493">
        <f>SUM(O182:Q216)</f>
        <v>0</v>
      </c>
      <c r="P217" s="494"/>
      <c r="Q217" s="495"/>
      <c r="R217" s="19"/>
      <c r="S217" s="19"/>
      <c r="T217" s="4"/>
      <c r="U217" s="4"/>
      <c r="V217" s="4"/>
    </row>
    <row r="218" spans="1:22" ht="30" customHeight="1" x14ac:dyDescent="0.2">
      <c r="A218" s="138" t="s">
        <v>192</v>
      </c>
      <c r="B218" s="138"/>
      <c r="C218" s="138"/>
      <c r="D218" s="138"/>
      <c r="E218" s="138"/>
      <c r="F218" s="137"/>
      <c r="G218" s="137"/>
      <c r="H218" s="137"/>
      <c r="I218" s="137"/>
      <c r="J218" s="137"/>
      <c r="K218" s="137"/>
      <c r="L218" s="137"/>
      <c r="M218" s="137"/>
      <c r="N218" s="137"/>
      <c r="O218" s="155"/>
      <c r="P218" s="259"/>
      <c r="Q218" s="259"/>
      <c r="R218" s="19"/>
      <c r="S218" s="19"/>
      <c r="T218" s="4"/>
      <c r="U218" s="4"/>
      <c r="V218" s="4"/>
    </row>
    <row r="219" spans="1:22" ht="15" customHeight="1" x14ac:dyDescent="0.2">
      <c r="A219" s="107"/>
      <c r="B219" s="107"/>
      <c r="C219" s="107"/>
      <c r="D219" s="107"/>
      <c r="E219" s="107" t="s">
        <v>42</v>
      </c>
      <c r="F219" s="107"/>
      <c r="G219" s="106" t="str">
        <f>G1</f>
        <v>ALBEMARLE COUNTY PUBLIC SCHOOLS</v>
      </c>
      <c r="H219" s="107"/>
      <c r="I219" s="107"/>
      <c r="J219" s="107"/>
      <c r="K219" s="107"/>
      <c r="L219" s="107"/>
      <c r="M219" s="107"/>
      <c r="N219" s="107" t="s">
        <v>43</v>
      </c>
      <c r="O219" s="107"/>
      <c r="P219" s="107"/>
      <c r="Q219" s="151">
        <f>Narrative!I15</f>
        <v>2</v>
      </c>
      <c r="R219" s="19"/>
      <c r="S219" s="19"/>
      <c r="T219" s="4"/>
      <c r="U219" s="4"/>
      <c r="V219" s="4"/>
    </row>
    <row r="220" spans="1:22" ht="20.25" customHeight="1" x14ac:dyDescent="0.2">
      <c r="A220" s="340" t="s">
        <v>193</v>
      </c>
      <c r="B220" s="340"/>
      <c r="C220" s="340"/>
      <c r="D220" s="340"/>
      <c r="E220" s="340"/>
      <c r="F220" s="340"/>
      <c r="G220" s="340"/>
      <c r="H220" s="340"/>
      <c r="I220" s="340"/>
      <c r="J220" s="340"/>
      <c r="K220" s="340"/>
      <c r="L220" s="340"/>
      <c r="M220" s="340"/>
      <c r="N220" s="340"/>
      <c r="O220" s="340"/>
      <c r="P220" s="340"/>
      <c r="Q220" s="340"/>
      <c r="R220" s="19"/>
      <c r="S220" s="19"/>
      <c r="T220" s="4"/>
      <c r="U220" s="4"/>
      <c r="V220" s="4"/>
    </row>
    <row r="221" spans="1:22" ht="48.75" customHeight="1" x14ac:dyDescent="0.2">
      <c r="A221" s="341" t="s">
        <v>194</v>
      </c>
      <c r="B221" s="489"/>
      <c r="C221" s="489"/>
      <c r="D221" s="489"/>
      <c r="E221" s="489"/>
      <c r="F221" s="489"/>
      <c r="G221" s="489"/>
      <c r="H221" s="489"/>
      <c r="I221" s="489"/>
      <c r="J221" s="489"/>
      <c r="K221" s="489"/>
      <c r="L221" s="489"/>
      <c r="M221" s="489"/>
      <c r="N221" s="489"/>
      <c r="O221" s="489"/>
      <c r="P221" s="489"/>
      <c r="Q221" s="489"/>
      <c r="R221" s="19"/>
      <c r="S221" s="19"/>
      <c r="T221" s="4"/>
      <c r="U221" s="4"/>
      <c r="V221" s="4"/>
    </row>
    <row r="222" spans="1:22" ht="50.1" customHeight="1" x14ac:dyDescent="0.2">
      <c r="A222" s="470"/>
      <c r="B222" s="471"/>
      <c r="C222" s="471"/>
      <c r="D222" s="471"/>
      <c r="E222" s="471"/>
      <c r="F222" s="471"/>
      <c r="G222" s="471"/>
      <c r="H222" s="471"/>
      <c r="I222" s="471"/>
      <c r="J222" s="471"/>
      <c r="K222" s="471"/>
      <c r="L222" s="471"/>
      <c r="M222" s="471"/>
      <c r="N222" s="471"/>
      <c r="O222" s="471"/>
      <c r="P222" s="471"/>
      <c r="Q222" s="472"/>
      <c r="R222" s="19"/>
      <c r="S222" s="19"/>
      <c r="T222" s="4"/>
      <c r="U222" s="4"/>
      <c r="V222" s="4"/>
    </row>
    <row r="223" spans="1:22" ht="50.1" customHeight="1" x14ac:dyDescent="0.2">
      <c r="A223" s="473"/>
      <c r="B223" s="474"/>
      <c r="C223" s="474"/>
      <c r="D223" s="474"/>
      <c r="E223" s="474"/>
      <c r="F223" s="474"/>
      <c r="G223" s="474"/>
      <c r="H223" s="474"/>
      <c r="I223" s="474"/>
      <c r="J223" s="474"/>
      <c r="K223" s="474"/>
      <c r="L223" s="474"/>
      <c r="M223" s="474"/>
      <c r="N223" s="474"/>
      <c r="O223" s="474"/>
      <c r="P223" s="474"/>
      <c r="Q223" s="475"/>
      <c r="R223" s="19"/>
      <c r="S223" s="19"/>
      <c r="T223" s="4"/>
      <c r="U223" s="4"/>
      <c r="V223" s="4"/>
    </row>
    <row r="224" spans="1:22" ht="15" customHeight="1" x14ac:dyDescent="0.2">
      <c r="A224" s="490" t="s">
        <v>172</v>
      </c>
      <c r="B224" s="491"/>
      <c r="C224" s="491"/>
      <c r="D224" s="491"/>
      <c r="E224" s="491"/>
      <c r="F224" s="491"/>
      <c r="G224" s="491"/>
      <c r="H224" s="491"/>
      <c r="I224" s="492" t="s">
        <v>173</v>
      </c>
      <c r="J224" s="492"/>
      <c r="K224" s="492"/>
      <c r="L224" s="507" t="s">
        <v>191</v>
      </c>
      <c r="M224" s="584"/>
      <c r="N224" s="585"/>
      <c r="O224" s="507" t="s">
        <v>175</v>
      </c>
      <c r="P224" s="508"/>
      <c r="Q224" s="509"/>
      <c r="R224" s="19"/>
      <c r="S224" s="19"/>
      <c r="T224" s="4"/>
      <c r="U224" s="4"/>
      <c r="V224" s="4"/>
    </row>
    <row r="225" spans="1:22" ht="15.95" customHeight="1" x14ac:dyDescent="0.2">
      <c r="A225" s="476"/>
      <c r="B225" s="476"/>
      <c r="C225" s="476"/>
      <c r="D225" s="476"/>
      <c r="E225" s="476"/>
      <c r="F225" s="476"/>
      <c r="G225" s="476"/>
      <c r="H225" s="476"/>
      <c r="I225" s="477"/>
      <c r="J225" s="478"/>
      <c r="K225" s="479"/>
      <c r="L225" s="480"/>
      <c r="M225" s="480"/>
      <c r="N225" s="481"/>
      <c r="O225" s="482"/>
      <c r="P225" s="485"/>
      <c r="Q225" s="486"/>
      <c r="R225" s="19"/>
      <c r="S225" s="19"/>
      <c r="T225" s="4"/>
      <c r="U225" s="4"/>
      <c r="V225" s="4"/>
    </row>
    <row r="226" spans="1:22" ht="15.95" customHeight="1" x14ac:dyDescent="0.2">
      <c r="A226" s="476"/>
      <c r="B226" s="476"/>
      <c r="C226" s="476"/>
      <c r="D226" s="476"/>
      <c r="E226" s="476"/>
      <c r="F226" s="476"/>
      <c r="G226" s="476"/>
      <c r="H226" s="476"/>
      <c r="I226" s="477"/>
      <c r="J226" s="478"/>
      <c r="K226" s="479"/>
      <c r="L226" s="480"/>
      <c r="M226" s="480"/>
      <c r="N226" s="481"/>
      <c r="O226" s="482"/>
      <c r="P226" s="485"/>
      <c r="Q226" s="486"/>
      <c r="R226" s="19"/>
      <c r="S226" s="19"/>
      <c r="T226" s="4"/>
      <c r="U226" s="4"/>
      <c r="V226" s="4"/>
    </row>
    <row r="227" spans="1:22" ht="15.95" customHeight="1" x14ac:dyDescent="0.2">
      <c r="A227" s="476"/>
      <c r="B227" s="476"/>
      <c r="C227" s="476"/>
      <c r="D227" s="476"/>
      <c r="E227" s="476"/>
      <c r="F227" s="476"/>
      <c r="G227" s="476"/>
      <c r="H227" s="476"/>
      <c r="I227" s="477"/>
      <c r="J227" s="478"/>
      <c r="K227" s="479"/>
      <c r="L227" s="480"/>
      <c r="M227" s="480"/>
      <c r="N227" s="481"/>
      <c r="O227" s="482"/>
      <c r="P227" s="485"/>
      <c r="Q227" s="486"/>
      <c r="R227" s="19"/>
      <c r="S227" s="19"/>
      <c r="T227" s="4"/>
      <c r="U227" s="4"/>
      <c r="V227" s="4"/>
    </row>
    <row r="228" spans="1:22" ht="15.95" customHeight="1" x14ac:dyDescent="0.2">
      <c r="A228" s="476"/>
      <c r="B228" s="476"/>
      <c r="C228" s="476"/>
      <c r="D228" s="476"/>
      <c r="E228" s="476"/>
      <c r="F228" s="476"/>
      <c r="G228" s="476"/>
      <c r="H228" s="476"/>
      <c r="I228" s="477"/>
      <c r="J228" s="478"/>
      <c r="K228" s="479"/>
      <c r="L228" s="480"/>
      <c r="M228" s="480"/>
      <c r="N228" s="481"/>
      <c r="O228" s="482"/>
      <c r="P228" s="485"/>
      <c r="Q228" s="486"/>
      <c r="R228" s="19"/>
      <c r="S228" s="19"/>
      <c r="T228" s="4"/>
      <c r="U228" s="4"/>
      <c r="V228" s="4"/>
    </row>
    <row r="229" spans="1:22" ht="15.95" customHeight="1" x14ac:dyDescent="0.2">
      <c r="A229" s="476"/>
      <c r="B229" s="476"/>
      <c r="C229" s="476"/>
      <c r="D229" s="476"/>
      <c r="E229" s="476"/>
      <c r="F229" s="476"/>
      <c r="G229" s="476"/>
      <c r="H229" s="476"/>
      <c r="I229" s="477"/>
      <c r="J229" s="478"/>
      <c r="K229" s="479"/>
      <c r="L229" s="480"/>
      <c r="M229" s="480"/>
      <c r="N229" s="481"/>
      <c r="O229" s="482"/>
      <c r="P229" s="483"/>
      <c r="Q229" s="484"/>
      <c r="R229" s="19"/>
      <c r="S229" s="19"/>
      <c r="T229" s="4"/>
      <c r="U229" s="4"/>
      <c r="V229" s="4"/>
    </row>
    <row r="230" spans="1:22" ht="15.95" customHeight="1" x14ac:dyDescent="0.2">
      <c r="A230" s="476"/>
      <c r="B230" s="476"/>
      <c r="C230" s="476"/>
      <c r="D230" s="476"/>
      <c r="E230" s="476"/>
      <c r="F230" s="476"/>
      <c r="G230" s="476"/>
      <c r="H230" s="476"/>
      <c r="I230" s="477"/>
      <c r="J230" s="478"/>
      <c r="K230" s="479"/>
      <c r="L230" s="480"/>
      <c r="M230" s="480"/>
      <c r="N230" s="481"/>
      <c r="O230" s="482"/>
      <c r="P230" s="483"/>
      <c r="Q230" s="484"/>
      <c r="R230" s="19"/>
      <c r="S230" s="19"/>
      <c r="T230" s="4"/>
      <c r="U230" s="4"/>
      <c r="V230" s="4"/>
    </row>
    <row r="231" spans="1:22" ht="15.95" customHeight="1" x14ac:dyDescent="0.2">
      <c r="A231" s="476"/>
      <c r="B231" s="476"/>
      <c r="C231" s="476"/>
      <c r="D231" s="476"/>
      <c r="E231" s="476"/>
      <c r="F231" s="476"/>
      <c r="G231" s="476"/>
      <c r="H231" s="476"/>
      <c r="I231" s="477"/>
      <c r="J231" s="478"/>
      <c r="K231" s="479"/>
      <c r="L231" s="480"/>
      <c r="M231" s="480"/>
      <c r="N231" s="481"/>
      <c r="O231" s="482"/>
      <c r="P231" s="483"/>
      <c r="Q231" s="484"/>
      <c r="R231" s="19"/>
      <c r="S231" s="19"/>
      <c r="T231" s="4"/>
      <c r="U231" s="4"/>
      <c r="V231" s="4"/>
    </row>
    <row r="232" spans="1:22" ht="15.95" customHeight="1" x14ac:dyDescent="0.2">
      <c r="A232" s="476"/>
      <c r="B232" s="476"/>
      <c r="C232" s="476"/>
      <c r="D232" s="476"/>
      <c r="E232" s="476"/>
      <c r="F232" s="476"/>
      <c r="G232" s="476"/>
      <c r="H232" s="476"/>
      <c r="I232" s="477"/>
      <c r="J232" s="478"/>
      <c r="K232" s="479"/>
      <c r="L232" s="480"/>
      <c r="M232" s="480"/>
      <c r="N232" s="481"/>
      <c r="O232" s="482"/>
      <c r="P232" s="483"/>
      <c r="Q232" s="484"/>
      <c r="R232" s="19"/>
      <c r="S232" s="19"/>
      <c r="T232" s="4"/>
      <c r="U232" s="4"/>
      <c r="V232" s="4"/>
    </row>
    <row r="233" spans="1:22" ht="15.95" customHeight="1" x14ac:dyDescent="0.2">
      <c r="A233" s="476"/>
      <c r="B233" s="476"/>
      <c r="C233" s="476"/>
      <c r="D233" s="476"/>
      <c r="E233" s="476"/>
      <c r="F233" s="476"/>
      <c r="G233" s="476"/>
      <c r="H233" s="476"/>
      <c r="I233" s="477"/>
      <c r="J233" s="478"/>
      <c r="K233" s="479"/>
      <c r="L233" s="480"/>
      <c r="M233" s="480"/>
      <c r="N233" s="481"/>
      <c r="O233" s="482"/>
      <c r="P233" s="483"/>
      <c r="Q233" s="484"/>
      <c r="R233" s="19"/>
      <c r="S233" s="19"/>
      <c r="T233" s="4"/>
      <c r="U233" s="4"/>
      <c r="V233" s="4"/>
    </row>
    <row r="234" spans="1:22" ht="15.95" customHeight="1" x14ac:dyDescent="0.2">
      <c r="A234" s="476"/>
      <c r="B234" s="476"/>
      <c r="C234" s="476"/>
      <c r="D234" s="476"/>
      <c r="E234" s="476"/>
      <c r="F234" s="476"/>
      <c r="G234" s="476"/>
      <c r="H234" s="476"/>
      <c r="I234" s="477"/>
      <c r="J234" s="478"/>
      <c r="K234" s="479"/>
      <c r="L234" s="480"/>
      <c r="M234" s="480"/>
      <c r="N234" s="481"/>
      <c r="O234" s="482"/>
      <c r="P234" s="485"/>
      <c r="Q234" s="486"/>
      <c r="R234" s="19"/>
      <c r="S234" s="19"/>
      <c r="T234" s="4"/>
      <c r="U234" s="4"/>
      <c r="V234" s="4"/>
    </row>
    <row r="235" spans="1:22" ht="15.95" customHeight="1" x14ac:dyDescent="0.2">
      <c r="A235" s="476"/>
      <c r="B235" s="476"/>
      <c r="C235" s="476"/>
      <c r="D235" s="476"/>
      <c r="E235" s="476"/>
      <c r="F235" s="476"/>
      <c r="G235" s="476"/>
      <c r="H235" s="476"/>
      <c r="I235" s="477"/>
      <c r="J235" s="478"/>
      <c r="K235" s="479"/>
      <c r="L235" s="480"/>
      <c r="M235" s="480"/>
      <c r="N235" s="481"/>
      <c r="O235" s="482"/>
      <c r="P235" s="485"/>
      <c r="Q235" s="486"/>
      <c r="R235" s="19"/>
      <c r="S235" s="19"/>
      <c r="T235" s="4"/>
      <c r="U235" s="4"/>
      <c r="V235" s="4"/>
    </row>
    <row r="236" spans="1:22" ht="15.95" customHeight="1" x14ac:dyDescent="0.2">
      <c r="A236" s="476"/>
      <c r="B236" s="476"/>
      <c r="C236" s="476"/>
      <c r="D236" s="476"/>
      <c r="E236" s="476"/>
      <c r="F236" s="476"/>
      <c r="G236" s="476"/>
      <c r="H236" s="476"/>
      <c r="I236" s="477"/>
      <c r="J236" s="478"/>
      <c r="K236" s="479"/>
      <c r="L236" s="480"/>
      <c r="M236" s="480"/>
      <c r="N236" s="481"/>
      <c r="O236" s="482"/>
      <c r="P236" s="485"/>
      <c r="Q236" s="486"/>
      <c r="R236" s="19"/>
      <c r="S236" s="19"/>
      <c r="T236" s="4"/>
      <c r="U236" s="4"/>
      <c r="V236" s="4"/>
    </row>
    <row r="237" spans="1:22" ht="15.95" customHeight="1" x14ac:dyDescent="0.2">
      <c r="A237" s="476"/>
      <c r="B237" s="476"/>
      <c r="C237" s="476"/>
      <c r="D237" s="476"/>
      <c r="E237" s="476"/>
      <c r="F237" s="476"/>
      <c r="G237" s="476"/>
      <c r="H237" s="476"/>
      <c r="I237" s="477"/>
      <c r="J237" s="478"/>
      <c r="K237" s="479"/>
      <c r="L237" s="480"/>
      <c r="M237" s="480"/>
      <c r="N237" s="481"/>
      <c r="O237" s="482"/>
      <c r="P237" s="485"/>
      <c r="Q237" s="486"/>
      <c r="R237" s="19"/>
      <c r="S237" s="19"/>
      <c r="T237" s="4"/>
      <c r="U237" s="4"/>
      <c r="V237" s="4"/>
    </row>
    <row r="238" spans="1:22" ht="15.95" customHeight="1" x14ac:dyDescent="0.2">
      <c r="A238" s="476"/>
      <c r="B238" s="476"/>
      <c r="C238" s="476"/>
      <c r="D238" s="476"/>
      <c r="E238" s="476"/>
      <c r="F238" s="476"/>
      <c r="G238" s="476"/>
      <c r="H238" s="476"/>
      <c r="I238" s="477"/>
      <c r="J238" s="478"/>
      <c r="K238" s="479"/>
      <c r="L238" s="480"/>
      <c r="M238" s="480"/>
      <c r="N238" s="481"/>
      <c r="O238" s="482"/>
      <c r="P238" s="483"/>
      <c r="Q238" s="484"/>
      <c r="R238" s="19"/>
      <c r="S238" s="19"/>
      <c r="T238" s="4"/>
      <c r="U238" s="4"/>
      <c r="V238" s="4"/>
    </row>
    <row r="239" spans="1:22" ht="15.95" customHeight="1" x14ac:dyDescent="0.2">
      <c r="A239" s="476"/>
      <c r="B239" s="476"/>
      <c r="C239" s="476"/>
      <c r="D239" s="476"/>
      <c r="E239" s="476"/>
      <c r="F239" s="476"/>
      <c r="G239" s="476"/>
      <c r="H239" s="476"/>
      <c r="I239" s="477"/>
      <c r="J239" s="478"/>
      <c r="K239" s="479"/>
      <c r="L239" s="480"/>
      <c r="M239" s="480"/>
      <c r="N239" s="481"/>
      <c r="O239" s="482"/>
      <c r="P239" s="483"/>
      <c r="Q239" s="484"/>
      <c r="R239" s="19"/>
      <c r="S239" s="19"/>
      <c r="T239" s="4"/>
      <c r="U239" s="4"/>
      <c r="V239" s="4"/>
    </row>
    <row r="240" spans="1:22" ht="15.95" customHeight="1" x14ac:dyDescent="0.2">
      <c r="A240" s="476"/>
      <c r="B240" s="476"/>
      <c r="C240" s="476"/>
      <c r="D240" s="476"/>
      <c r="E240" s="476"/>
      <c r="F240" s="476"/>
      <c r="G240" s="476"/>
      <c r="H240" s="476"/>
      <c r="I240" s="477"/>
      <c r="J240" s="478"/>
      <c r="K240" s="479"/>
      <c r="L240" s="480"/>
      <c r="M240" s="480"/>
      <c r="N240" s="481"/>
      <c r="O240" s="482"/>
      <c r="P240" s="483"/>
      <c r="Q240" s="484"/>
      <c r="R240" s="19"/>
      <c r="S240" s="19"/>
      <c r="T240" s="4"/>
      <c r="U240" s="4"/>
      <c r="V240" s="4"/>
    </row>
    <row r="241" spans="1:22" ht="15.95" customHeight="1" x14ac:dyDescent="0.2">
      <c r="A241" s="476"/>
      <c r="B241" s="476"/>
      <c r="C241" s="476"/>
      <c r="D241" s="476"/>
      <c r="E241" s="476"/>
      <c r="F241" s="476"/>
      <c r="G241" s="476"/>
      <c r="H241" s="476"/>
      <c r="I241" s="477"/>
      <c r="J241" s="478"/>
      <c r="K241" s="479"/>
      <c r="L241" s="480"/>
      <c r="M241" s="480"/>
      <c r="N241" s="481"/>
      <c r="O241" s="482"/>
      <c r="P241" s="483"/>
      <c r="Q241" s="484"/>
      <c r="R241" s="19"/>
      <c r="S241" s="19"/>
      <c r="T241" s="4"/>
      <c r="U241" s="4"/>
      <c r="V241" s="4"/>
    </row>
    <row r="242" spans="1:22" ht="15.95" customHeight="1" x14ac:dyDescent="0.2">
      <c r="A242" s="476"/>
      <c r="B242" s="476"/>
      <c r="C242" s="476"/>
      <c r="D242" s="476"/>
      <c r="E242" s="476"/>
      <c r="F242" s="476"/>
      <c r="G242" s="476"/>
      <c r="H242" s="476"/>
      <c r="I242" s="477"/>
      <c r="J242" s="478"/>
      <c r="K242" s="479"/>
      <c r="L242" s="480"/>
      <c r="M242" s="480"/>
      <c r="N242" s="481"/>
      <c r="O242" s="482"/>
      <c r="P242" s="483"/>
      <c r="Q242" s="484"/>
      <c r="R242" s="19"/>
      <c r="S242" s="19"/>
      <c r="T242" s="4"/>
      <c r="U242" s="4"/>
      <c r="V242" s="4"/>
    </row>
    <row r="243" spans="1:22" ht="15.95" customHeight="1" x14ac:dyDescent="0.2">
      <c r="A243" s="476"/>
      <c r="B243" s="476"/>
      <c r="C243" s="476"/>
      <c r="D243" s="476"/>
      <c r="E243" s="476"/>
      <c r="F243" s="476"/>
      <c r="G243" s="476"/>
      <c r="H243" s="476"/>
      <c r="I243" s="477"/>
      <c r="J243" s="478"/>
      <c r="K243" s="479"/>
      <c r="L243" s="480"/>
      <c r="M243" s="480"/>
      <c r="N243" s="481"/>
      <c r="O243" s="482"/>
      <c r="P243" s="485"/>
      <c r="Q243" s="486"/>
      <c r="R243" s="19"/>
      <c r="S243" s="19"/>
      <c r="T243" s="4"/>
      <c r="U243" s="4"/>
      <c r="V243" s="4"/>
    </row>
    <row r="244" spans="1:22" ht="15.95" customHeight="1" x14ac:dyDescent="0.2">
      <c r="A244" s="476"/>
      <c r="B244" s="476"/>
      <c r="C244" s="476"/>
      <c r="D244" s="476"/>
      <c r="E244" s="476"/>
      <c r="F244" s="476"/>
      <c r="G244" s="476"/>
      <c r="H244" s="476"/>
      <c r="I244" s="477"/>
      <c r="J244" s="478"/>
      <c r="K244" s="479"/>
      <c r="L244" s="480"/>
      <c r="M244" s="480"/>
      <c r="N244" s="481"/>
      <c r="O244" s="482"/>
      <c r="P244" s="485"/>
      <c r="Q244" s="486"/>
      <c r="R244" s="19"/>
      <c r="S244" s="19"/>
      <c r="T244" s="4"/>
      <c r="U244" s="4"/>
      <c r="V244" s="4"/>
    </row>
    <row r="245" spans="1:22" ht="15.95" customHeight="1" x14ac:dyDescent="0.2">
      <c r="A245" s="476"/>
      <c r="B245" s="476"/>
      <c r="C245" s="476"/>
      <c r="D245" s="476"/>
      <c r="E245" s="476"/>
      <c r="F245" s="476"/>
      <c r="G245" s="476"/>
      <c r="H245" s="476"/>
      <c r="I245" s="477"/>
      <c r="J245" s="478"/>
      <c r="K245" s="479"/>
      <c r="L245" s="480"/>
      <c r="M245" s="480"/>
      <c r="N245" s="481"/>
      <c r="O245" s="482"/>
      <c r="P245" s="485"/>
      <c r="Q245" s="486"/>
      <c r="R245" s="19"/>
      <c r="S245" s="19"/>
      <c r="T245" s="4"/>
      <c r="U245" s="4"/>
      <c r="V245" s="4"/>
    </row>
    <row r="246" spans="1:22" ht="15.95" customHeight="1" x14ac:dyDescent="0.2">
      <c r="A246" s="476"/>
      <c r="B246" s="476"/>
      <c r="C246" s="476"/>
      <c r="D246" s="476"/>
      <c r="E246" s="476"/>
      <c r="F246" s="476"/>
      <c r="G246" s="476"/>
      <c r="H246" s="476"/>
      <c r="I246" s="477"/>
      <c r="J246" s="478"/>
      <c r="K246" s="479"/>
      <c r="L246" s="480"/>
      <c r="M246" s="480"/>
      <c r="N246" s="481"/>
      <c r="O246" s="482"/>
      <c r="P246" s="485"/>
      <c r="Q246" s="486"/>
      <c r="R246" s="19"/>
      <c r="S246" s="19"/>
      <c r="T246" s="4"/>
      <c r="U246" s="4"/>
      <c r="V246" s="4"/>
    </row>
    <row r="247" spans="1:22" ht="15.95" customHeight="1" x14ac:dyDescent="0.2">
      <c r="A247" s="476"/>
      <c r="B247" s="476"/>
      <c r="C247" s="476"/>
      <c r="D247" s="476"/>
      <c r="E247" s="476"/>
      <c r="F247" s="476"/>
      <c r="G247" s="476"/>
      <c r="H247" s="476"/>
      <c r="I247" s="477"/>
      <c r="J247" s="478"/>
      <c r="K247" s="479"/>
      <c r="L247" s="480"/>
      <c r="M247" s="480"/>
      <c r="N247" s="481"/>
      <c r="O247" s="482"/>
      <c r="P247" s="483"/>
      <c r="Q247" s="484"/>
      <c r="R247" s="19"/>
      <c r="S247" s="19"/>
      <c r="T247" s="4"/>
      <c r="U247" s="4"/>
      <c r="V247" s="4"/>
    </row>
    <row r="248" spans="1:22" ht="15.95" customHeight="1" x14ac:dyDescent="0.2">
      <c r="A248" s="476"/>
      <c r="B248" s="476"/>
      <c r="C248" s="476"/>
      <c r="D248" s="476"/>
      <c r="E248" s="476"/>
      <c r="F248" s="476"/>
      <c r="G248" s="476"/>
      <c r="H248" s="476"/>
      <c r="I248" s="477"/>
      <c r="J248" s="478"/>
      <c r="K248" s="479"/>
      <c r="L248" s="480"/>
      <c r="M248" s="480"/>
      <c r="N248" s="481"/>
      <c r="O248" s="482"/>
      <c r="P248" s="483"/>
      <c r="Q248" s="484"/>
      <c r="R248" s="19"/>
      <c r="S248" s="19"/>
      <c r="T248" s="4"/>
      <c r="U248" s="4"/>
      <c r="V248" s="4"/>
    </row>
    <row r="249" spans="1:22" ht="15.95" customHeight="1" x14ac:dyDescent="0.2">
      <c r="A249" s="476"/>
      <c r="B249" s="476"/>
      <c r="C249" s="476"/>
      <c r="D249" s="476"/>
      <c r="E249" s="476"/>
      <c r="F249" s="476"/>
      <c r="G249" s="476"/>
      <c r="H249" s="476"/>
      <c r="I249" s="477"/>
      <c r="J249" s="478"/>
      <c r="K249" s="479"/>
      <c r="L249" s="480"/>
      <c r="M249" s="480"/>
      <c r="N249" s="481"/>
      <c r="O249" s="482"/>
      <c r="P249" s="483"/>
      <c r="Q249" s="484"/>
      <c r="R249" s="19"/>
      <c r="S249" s="19"/>
      <c r="T249" s="4"/>
      <c r="U249" s="4"/>
      <c r="V249" s="4"/>
    </row>
    <row r="250" spans="1:22" ht="15.95" customHeight="1" x14ac:dyDescent="0.2">
      <c r="A250" s="476"/>
      <c r="B250" s="476"/>
      <c r="C250" s="476"/>
      <c r="D250" s="476"/>
      <c r="E250" s="476"/>
      <c r="F250" s="476"/>
      <c r="G250" s="476"/>
      <c r="H250" s="476"/>
      <c r="I250" s="477"/>
      <c r="J250" s="478"/>
      <c r="K250" s="479"/>
      <c r="L250" s="480"/>
      <c r="M250" s="480"/>
      <c r="N250" s="481"/>
      <c r="O250" s="482"/>
      <c r="P250" s="483"/>
      <c r="Q250" s="484"/>
      <c r="R250" s="19"/>
      <c r="S250" s="19"/>
      <c r="T250" s="4"/>
      <c r="U250" s="4"/>
      <c r="V250" s="4"/>
    </row>
    <row r="251" spans="1:22" ht="15.95" customHeight="1" x14ac:dyDescent="0.2">
      <c r="A251" s="476"/>
      <c r="B251" s="476"/>
      <c r="C251" s="476"/>
      <c r="D251" s="476"/>
      <c r="E251" s="476"/>
      <c r="F251" s="476"/>
      <c r="G251" s="476"/>
      <c r="H251" s="476"/>
      <c r="I251" s="477"/>
      <c r="J251" s="478"/>
      <c r="K251" s="479"/>
      <c r="L251" s="480"/>
      <c r="M251" s="480"/>
      <c r="N251" s="481"/>
      <c r="O251" s="482"/>
      <c r="P251" s="483"/>
      <c r="Q251" s="484"/>
      <c r="R251" s="19"/>
      <c r="S251" s="19"/>
      <c r="T251" s="4"/>
      <c r="U251" s="4"/>
      <c r="V251" s="4"/>
    </row>
    <row r="252" spans="1:22" ht="15.95" customHeight="1" x14ac:dyDescent="0.2">
      <c r="A252" s="476"/>
      <c r="B252" s="476"/>
      <c r="C252" s="476"/>
      <c r="D252" s="476"/>
      <c r="E252" s="476"/>
      <c r="F252" s="476"/>
      <c r="G252" s="476"/>
      <c r="H252" s="476"/>
      <c r="I252" s="477"/>
      <c r="J252" s="478"/>
      <c r="K252" s="479"/>
      <c r="L252" s="480"/>
      <c r="M252" s="480"/>
      <c r="N252" s="481"/>
      <c r="O252" s="482"/>
      <c r="P252" s="485"/>
      <c r="Q252" s="486"/>
      <c r="R252" s="19"/>
      <c r="S252" s="19"/>
      <c r="T252" s="4"/>
      <c r="U252" s="4"/>
      <c r="V252" s="4"/>
    </row>
    <row r="253" spans="1:22" ht="19.5" customHeight="1" x14ac:dyDescent="0.2">
      <c r="A253" s="150"/>
      <c r="B253" s="150"/>
      <c r="C253" s="150"/>
      <c r="D253" s="150"/>
      <c r="E253" s="150" t="s">
        <v>176</v>
      </c>
      <c r="F253" s="107"/>
      <c r="G253" s="107"/>
      <c r="H253" s="107"/>
      <c r="I253" s="487" t="s">
        <v>177</v>
      </c>
      <c r="J253" s="487"/>
      <c r="K253" s="487"/>
      <c r="L253" s="493">
        <f>SUM(L225:N252)</f>
        <v>0</v>
      </c>
      <c r="M253" s="494"/>
      <c r="N253" s="495"/>
      <c r="O253" s="493">
        <f>SUM(O225:Q252)</f>
        <v>0</v>
      </c>
      <c r="P253" s="494"/>
      <c r="Q253" s="495"/>
      <c r="R253" s="19"/>
      <c r="S253" s="19"/>
      <c r="T253" s="4"/>
      <c r="U253" s="4"/>
      <c r="V253" s="4"/>
    </row>
    <row r="254" spans="1:22" ht="30" customHeight="1" x14ac:dyDescent="0.2">
      <c r="A254" s="331" t="s">
        <v>195</v>
      </c>
      <c r="B254" s="331"/>
      <c r="C254" s="331"/>
      <c r="D254" s="331"/>
      <c r="E254" s="331"/>
      <c r="F254" s="331"/>
      <c r="G254" s="331"/>
      <c r="H254" s="331"/>
      <c r="I254" s="331"/>
      <c r="J254" s="331"/>
      <c r="K254" s="331"/>
      <c r="L254" s="331"/>
      <c r="M254" s="331"/>
      <c r="N254" s="331"/>
      <c r="O254" s="331"/>
      <c r="P254" s="331"/>
      <c r="Q254" s="331"/>
      <c r="R254" s="19"/>
      <c r="S254" s="19"/>
      <c r="T254" s="4"/>
      <c r="U254" s="4"/>
      <c r="V254" s="4"/>
    </row>
    <row r="255" spans="1:22" ht="15" customHeight="1" x14ac:dyDescent="0.25">
      <c r="A255" s="105"/>
      <c r="B255" s="105"/>
      <c r="C255" s="105"/>
      <c r="D255" s="107"/>
      <c r="E255" s="107" t="s">
        <v>42</v>
      </c>
      <c r="F255" s="107"/>
      <c r="G255" s="132"/>
      <c r="H255" s="107"/>
      <c r="I255" s="133"/>
      <c r="J255" s="107"/>
      <c r="K255" s="107"/>
      <c r="L255" s="107"/>
      <c r="M255" s="107"/>
      <c r="N255" s="107" t="s">
        <v>43</v>
      </c>
      <c r="O255" s="107"/>
      <c r="P255" s="107"/>
      <c r="Q255" s="151">
        <f>Narrative!I15</f>
        <v>2</v>
      </c>
      <c r="R255" s="19"/>
      <c r="S255" s="19"/>
      <c r="T255" s="4"/>
      <c r="U255" s="4"/>
      <c r="V255" s="4"/>
    </row>
    <row r="256" spans="1:22" ht="20.25" customHeight="1" x14ac:dyDescent="0.2">
      <c r="A256" s="340" t="s">
        <v>196</v>
      </c>
      <c r="B256" s="340"/>
      <c r="C256" s="340"/>
      <c r="D256" s="340"/>
      <c r="E256" s="340"/>
      <c r="F256" s="340"/>
      <c r="G256" s="340"/>
      <c r="H256" s="340"/>
      <c r="I256" s="340"/>
      <c r="J256" s="340"/>
      <c r="K256" s="340"/>
      <c r="L256" s="340"/>
      <c r="M256" s="340"/>
      <c r="N256" s="340"/>
      <c r="O256" s="340"/>
      <c r="P256" s="340"/>
      <c r="Q256" s="340"/>
      <c r="R256" s="19"/>
      <c r="S256" s="19"/>
      <c r="T256" s="4"/>
      <c r="U256" s="4"/>
      <c r="V256" s="4"/>
    </row>
    <row r="257" spans="1:19" ht="12.75" customHeight="1" x14ac:dyDescent="0.25">
      <c r="A257" s="105"/>
      <c r="B257" s="105"/>
      <c r="C257" s="105"/>
      <c r="D257" s="107"/>
      <c r="E257" s="107"/>
      <c r="F257" s="107"/>
      <c r="G257" s="107"/>
      <c r="H257" s="107"/>
      <c r="I257" s="107"/>
      <c r="J257" s="107"/>
      <c r="K257" s="107"/>
      <c r="L257" s="107"/>
      <c r="M257" s="107"/>
      <c r="N257" s="107"/>
      <c r="O257" s="107"/>
      <c r="P257" s="107"/>
      <c r="Q257" s="107"/>
      <c r="R257" s="20"/>
      <c r="S257" s="20"/>
    </row>
    <row r="258" spans="1:19" ht="72.75" customHeight="1" x14ac:dyDescent="0.2">
      <c r="A258" s="542" t="s">
        <v>197</v>
      </c>
      <c r="B258" s="350"/>
      <c r="C258" s="350"/>
      <c r="D258" s="350"/>
      <c r="E258" s="350"/>
      <c r="F258" s="350"/>
      <c r="G258" s="350"/>
      <c r="H258" s="350"/>
      <c r="I258" s="350"/>
      <c r="J258" s="350"/>
      <c r="K258" s="350"/>
      <c r="L258" s="350"/>
      <c r="M258" s="350"/>
      <c r="N258" s="350"/>
      <c r="O258" s="350"/>
      <c r="P258" s="350"/>
      <c r="Q258" s="350"/>
      <c r="R258" s="20"/>
      <c r="S258" s="20"/>
    </row>
    <row r="259" spans="1:19" ht="12.75" customHeight="1" x14ac:dyDescent="0.2">
      <c r="A259" s="152"/>
      <c r="B259" s="152"/>
      <c r="C259" s="152"/>
      <c r="D259" s="107"/>
      <c r="E259" s="107"/>
      <c r="F259" s="107"/>
      <c r="G259" s="107"/>
      <c r="H259" s="107"/>
      <c r="I259" s="107"/>
      <c r="J259" s="107"/>
      <c r="K259" s="107"/>
      <c r="L259" s="107"/>
      <c r="M259" s="107"/>
      <c r="N259" s="107"/>
      <c r="O259" s="107"/>
      <c r="P259" s="107"/>
      <c r="Q259" s="107"/>
      <c r="R259" s="20"/>
      <c r="S259" s="20"/>
    </row>
    <row r="260" spans="1:19" ht="12.75" customHeight="1" x14ac:dyDescent="0.2">
      <c r="A260" s="340" t="s">
        <v>198</v>
      </c>
      <c r="B260" s="340"/>
      <c r="C260" s="340"/>
      <c r="D260" s="340"/>
      <c r="E260" s="340"/>
      <c r="F260" s="340"/>
      <c r="G260" s="340"/>
      <c r="H260" s="340"/>
      <c r="I260" s="340"/>
      <c r="J260" s="340"/>
      <c r="K260" s="340"/>
      <c r="L260" s="340"/>
      <c r="M260" s="340"/>
      <c r="N260" s="340"/>
      <c r="O260" s="340"/>
      <c r="P260" s="340"/>
      <c r="Q260" s="340"/>
      <c r="R260" s="20"/>
      <c r="S260" s="20"/>
    </row>
    <row r="261" spans="1:19" ht="12.75" customHeight="1" x14ac:dyDescent="0.2">
      <c r="A261" s="543" t="s">
        <v>199</v>
      </c>
      <c r="B261" s="543"/>
      <c r="C261" s="543"/>
      <c r="D261" s="543"/>
      <c r="E261" s="543"/>
      <c r="F261" s="543"/>
      <c r="G261" s="543"/>
      <c r="H261" s="543"/>
      <c r="I261" s="543"/>
      <c r="J261" s="543"/>
      <c r="K261" s="543"/>
      <c r="L261" s="543"/>
      <c r="M261" s="543"/>
      <c r="N261" s="543"/>
      <c r="O261" s="543"/>
      <c r="P261" s="543"/>
      <c r="Q261" s="543"/>
      <c r="R261" s="20"/>
      <c r="S261" s="20"/>
    </row>
    <row r="262" spans="1:19" ht="7.5" customHeight="1" x14ac:dyDescent="0.25">
      <c r="A262" s="105"/>
      <c r="B262" s="105"/>
      <c r="C262" s="105"/>
      <c r="D262" s="107"/>
      <c r="E262" s="107"/>
      <c r="F262" s="107"/>
      <c r="G262" s="107"/>
      <c r="H262" s="107"/>
      <c r="I262" s="107"/>
      <c r="J262" s="107"/>
      <c r="K262" s="107"/>
      <c r="L262" s="107"/>
      <c r="M262" s="107"/>
      <c r="N262" s="107"/>
      <c r="O262" s="107"/>
      <c r="P262" s="107"/>
      <c r="Q262" s="107"/>
      <c r="R262" s="20"/>
      <c r="S262" s="20"/>
    </row>
    <row r="263" spans="1:19" ht="136.5" customHeight="1" x14ac:dyDescent="0.2">
      <c r="A263" s="154">
        <v>1000</v>
      </c>
      <c r="B263" s="533" t="s">
        <v>200</v>
      </c>
      <c r="C263" s="350"/>
      <c r="D263" s="350"/>
      <c r="E263" s="350"/>
      <c r="F263" s="350"/>
      <c r="G263" s="350"/>
      <c r="H263" s="350"/>
      <c r="I263" s="350"/>
      <c r="J263" s="350"/>
      <c r="K263" s="350"/>
      <c r="L263" s="350"/>
      <c r="M263" s="350"/>
      <c r="N263" s="350"/>
      <c r="O263" s="350"/>
      <c r="P263" s="350"/>
      <c r="Q263" s="350"/>
      <c r="R263" s="20"/>
      <c r="S263" s="20"/>
    </row>
    <row r="264" spans="1:19" ht="7.5" customHeight="1" x14ac:dyDescent="0.25">
      <c r="A264" s="105"/>
      <c r="B264" s="105"/>
      <c r="C264" s="107"/>
      <c r="D264" s="107"/>
      <c r="E264" s="107"/>
      <c r="F264" s="107"/>
      <c r="G264" s="107"/>
      <c r="H264" s="107"/>
      <c r="I264" s="107"/>
      <c r="J264" s="107"/>
      <c r="K264" s="107"/>
      <c r="L264" s="107"/>
      <c r="M264" s="107"/>
      <c r="N264" s="107"/>
      <c r="O264" s="107"/>
      <c r="P264" s="107"/>
      <c r="Q264" s="107"/>
      <c r="R264" s="20"/>
      <c r="S264" s="20"/>
    </row>
    <row r="265" spans="1:19" ht="228.75" customHeight="1" x14ac:dyDescent="0.2">
      <c r="A265" s="154">
        <v>2000</v>
      </c>
      <c r="B265" s="533" t="s">
        <v>201</v>
      </c>
      <c r="C265" s="350"/>
      <c r="D265" s="350"/>
      <c r="E265" s="350"/>
      <c r="F265" s="350"/>
      <c r="G265" s="350"/>
      <c r="H265" s="350"/>
      <c r="I265" s="350"/>
      <c r="J265" s="350"/>
      <c r="K265" s="350"/>
      <c r="L265" s="350"/>
      <c r="M265" s="350"/>
      <c r="N265" s="350"/>
      <c r="O265" s="350"/>
      <c r="P265" s="350"/>
      <c r="Q265" s="350"/>
      <c r="R265" s="20"/>
      <c r="S265" s="20"/>
    </row>
    <row r="266" spans="1:19" ht="30" customHeight="1" x14ac:dyDescent="0.2">
      <c r="A266" s="351" t="s">
        <v>202</v>
      </c>
      <c r="B266" s="351"/>
      <c r="C266" s="351"/>
      <c r="D266" s="351"/>
      <c r="E266" s="351"/>
      <c r="F266" s="351"/>
      <c r="G266" s="351"/>
      <c r="H266" s="351"/>
      <c r="I266" s="351"/>
      <c r="J266" s="351"/>
      <c r="K266" s="351"/>
      <c r="L266" s="351"/>
      <c r="M266" s="351"/>
      <c r="N266" s="351"/>
      <c r="O266" s="351"/>
      <c r="P266" s="351"/>
      <c r="Q266" s="351"/>
      <c r="R266" s="20"/>
      <c r="S266" s="20"/>
    </row>
    <row r="267" spans="1:19" ht="360" customHeight="1" x14ac:dyDescent="0.2">
      <c r="A267" s="154">
        <v>3000</v>
      </c>
      <c r="B267" s="533" t="s">
        <v>203</v>
      </c>
      <c r="C267" s="350"/>
      <c r="D267" s="350"/>
      <c r="E267" s="350"/>
      <c r="F267" s="350"/>
      <c r="G267" s="350"/>
      <c r="H267" s="350"/>
      <c r="I267" s="350"/>
      <c r="J267" s="350"/>
      <c r="K267" s="350"/>
      <c r="L267" s="350"/>
      <c r="M267" s="350"/>
      <c r="N267" s="350"/>
      <c r="O267" s="350"/>
      <c r="P267" s="350"/>
      <c r="Q267" s="350"/>
      <c r="R267" s="20"/>
      <c r="S267" s="20"/>
    </row>
    <row r="268" spans="1:19" ht="120.75" customHeight="1" x14ac:dyDescent="0.2">
      <c r="A268" s="154"/>
      <c r="B268" s="542" t="s">
        <v>204</v>
      </c>
      <c r="C268" s="542"/>
      <c r="D268" s="542"/>
      <c r="E268" s="542"/>
      <c r="F268" s="542"/>
      <c r="G268" s="542"/>
      <c r="H268" s="542"/>
      <c r="I268" s="542"/>
      <c r="J268" s="542"/>
      <c r="K268" s="542"/>
      <c r="L268" s="542"/>
      <c r="M268" s="542"/>
      <c r="N268" s="542"/>
      <c r="O268" s="542"/>
      <c r="P268" s="542"/>
      <c r="Q268" s="542"/>
      <c r="R268" s="20"/>
      <c r="S268" s="20"/>
    </row>
    <row r="269" spans="1:19" ht="7.5" customHeight="1" x14ac:dyDescent="0.2">
      <c r="A269" s="152"/>
      <c r="B269" s="152"/>
      <c r="C269" s="107"/>
      <c r="D269" s="107"/>
      <c r="E269" s="107"/>
      <c r="F269" s="107"/>
      <c r="G269" s="107"/>
      <c r="H269" s="107"/>
      <c r="I269" s="107"/>
      <c r="J269" s="107"/>
      <c r="K269" s="107"/>
      <c r="L269" s="107"/>
      <c r="M269" s="107"/>
      <c r="N269" s="107"/>
      <c r="O269" s="107"/>
      <c r="P269" s="107"/>
      <c r="Q269" s="107"/>
      <c r="R269" s="20"/>
      <c r="S269" s="20"/>
    </row>
    <row r="270" spans="1:19" ht="135" customHeight="1" x14ac:dyDescent="0.2">
      <c r="A270" s="154">
        <v>4000</v>
      </c>
      <c r="B270" s="533" t="s">
        <v>205</v>
      </c>
      <c r="C270" s="350"/>
      <c r="D270" s="350"/>
      <c r="E270" s="350"/>
      <c r="F270" s="350"/>
      <c r="G270" s="350"/>
      <c r="H270" s="350"/>
      <c r="I270" s="350"/>
      <c r="J270" s="350"/>
      <c r="K270" s="350"/>
      <c r="L270" s="350"/>
      <c r="M270" s="350"/>
      <c r="N270" s="350"/>
      <c r="O270" s="350"/>
      <c r="P270" s="350"/>
      <c r="Q270" s="350"/>
      <c r="R270" s="20"/>
      <c r="S270" s="20"/>
    </row>
    <row r="271" spans="1:19" ht="30" customHeight="1" x14ac:dyDescent="0.2">
      <c r="A271" s="331" t="s">
        <v>206</v>
      </c>
      <c r="B271" s="331"/>
      <c r="C271" s="331"/>
      <c r="D271" s="331"/>
      <c r="E271" s="331"/>
      <c r="F271" s="331"/>
      <c r="G271" s="331"/>
      <c r="H271" s="331"/>
      <c r="I271" s="331"/>
      <c r="J271" s="331"/>
      <c r="K271" s="331"/>
      <c r="L271" s="331"/>
      <c r="M271" s="331"/>
      <c r="N271" s="331"/>
      <c r="O271" s="331"/>
      <c r="P271" s="331"/>
      <c r="Q271" s="331"/>
      <c r="R271" s="20"/>
      <c r="S271" s="20"/>
    </row>
    <row r="272" spans="1:19" ht="409.5" customHeight="1" x14ac:dyDescent="0.2">
      <c r="A272" s="154">
        <v>5000</v>
      </c>
      <c r="B272" s="533" t="s">
        <v>207</v>
      </c>
      <c r="C272" s="350"/>
      <c r="D272" s="350"/>
      <c r="E272" s="350"/>
      <c r="F272" s="350"/>
      <c r="G272" s="350"/>
      <c r="H272" s="350"/>
      <c r="I272" s="350"/>
      <c r="J272" s="350"/>
      <c r="K272" s="350"/>
      <c r="L272" s="350"/>
      <c r="M272" s="350"/>
      <c r="N272" s="350"/>
      <c r="O272" s="350"/>
      <c r="P272" s="350"/>
      <c r="Q272" s="350"/>
      <c r="R272" s="20"/>
      <c r="S272" s="20"/>
    </row>
    <row r="273" spans="1:19" ht="180" customHeight="1" x14ac:dyDescent="0.2">
      <c r="A273" s="154"/>
      <c r="B273" s="542" t="s">
        <v>208</v>
      </c>
      <c r="C273" s="542"/>
      <c r="D273" s="542"/>
      <c r="E273" s="542"/>
      <c r="F273" s="542"/>
      <c r="G273" s="542"/>
      <c r="H273" s="542"/>
      <c r="I273" s="542"/>
      <c r="J273" s="542"/>
      <c r="K273" s="542"/>
      <c r="L273" s="542"/>
      <c r="M273" s="542"/>
      <c r="N273" s="542"/>
      <c r="O273" s="542"/>
      <c r="P273" s="542"/>
      <c r="Q273" s="542"/>
      <c r="R273" s="20"/>
      <c r="S273" s="20"/>
    </row>
    <row r="274" spans="1:19" ht="30" customHeight="1" x14ac:dyDescent="0.2">
      <c r="A274" s="331" t="s">
        <v>209</v>
      </c>
      <c r="B274" s="331"/>
      <c r="C274" s="331"/>
      <c r="D274" s="331"/>
      <c r="E274" s="331"/>
      <c r="F274" s="331"/>
      <c r="G274" s="331"/>
      <c r="H274" s="331"/>
      <c r="I274" s="331"/>
      <c r="J274" s="331"/>
      <c r="K274" s="331"/>
      <c r="L274" s="331"/>
      <c r="M274" s="331"/>
      <c r="N274" s="331"/>
      <c r="O274" s="331"/>
      <c r="P274" s="331"/>
      <c r="Q274" s="331"/>
      <c r="R274" s="20"/>
      <c r="S274" s="20"/>
    </row>
    <row r="275" spans="1:19" ht="276.75" customHeight="1" x14ac:dyDescent="0.2">
      <c r="A275" s="154">
        <v>6000</v>
      </c>
      <c r="B275" s="533" t="s">
        <v>210</v>
      </c>
      <c r="C275" s="350"/>
      <c r="D275" s="350"/>
      <c r="E275" s="350"/>
      <c r="F275" s="350"/>
      <c r="G275" s="350"/>
      <c r="H275" s="350"/>
      <c r="I275" s="350"/>
      <c r="J275" s="350"/>
      <c r="K275" s="350"/>
      <c r="L275" s="350"/>
      <c r="M275" s="350"/>
      <c r="N275" s="350"/>
      <c r="O275" s="350"/>
      <c r="P275" s="350"/>
      <c r="Q275" s="350"/>
      <c r="R275" s="20"/>
      <c r="S275" s="20"/>
    </row>
    <row r="276" spans="1:19" ht="156" customHeight="1" x14ac:dyDescent="0.25">
      <c r="A276" s="152"/>
      <c r="B276" s="595" t="s">
        <v>211</v>
      </c>
      <c r="C276" s="595"/>
      <c r="D276" s="595"/>
      <c r="E276" s="595"/>
      <c r="F276" s="595"/>
      <c r="G276" s="595"/>
      <c r="H276" s="595"/>
      <c r="I276" s="595"/>
      <c r="J276" s="595"/>
      <c r="K276" s="595"/>
      <c r="L276" s="595"/>
      <c r="M276" s="595"/>
      <c r="N276" s="595"/>
      <c r="O276" s="595"/>
      <c r="P276" s="595"/>
      <c r="Q276" s="595"/>
      <c r="R276" s="20"/>
      <c r="S276" s="20"/>
    </row>
    <row r="277" spans="1:19" ht="30" customHeight="1" x14ac:dyDescent="0.2">
      <c r="A277" s="331" t="s">
        <v>212</v>
      </c>
      <c r="B277" s="331"/>
      <c r="C277" s="331"/>
      <c r="D277" s="331"/>
      <c r="E277" s="331"/>
      <c r="F277" s="331"/>
      <c r="G277" s="331"/>
      <c r="H277" s="331"/>
      <c r="I277" s="331"/>
      <c r="J277" s="331"/>
      <c r="K277" s="331"/>
      <c r="L277" s="331"/>
      <c r="M277" s="331"/>
      <c r="N277" s="331"/>
      <c r="O277" s="331"/>
      <c r="P277" s="331"/>
      <c r="Q277" s="331"/>
      <c r="R277" s="20"/>
      <c r="S277" s="20"/>
    </row>
    <row r="278" spans="1:19" ht="317.25" customHeight="1" x14ac:dyDescent="0.2">
      <c r="A278" s="154">
        <v>8000</v>
      </c>
      <c r="B278" s="533" t="s">
        <v>213</v>
      </c>
      <c r="C278" s="350"/>
      <c r="D278" s="350"/>
      <c r="E278" s="350"/>
      <c r="F278" s="350"/>
      <c r="G278" s="350"/>
      <c r="H278" s="350"/>
      <c r="I278" s="350"/>
      <c r="J278" s="350"/>
      <c r="K278" s="350"/>
      <c r="L278" s="350"/>
      <c r="M278" s="350"/>
      <c r="N278" s="350"/>
      <c r="O278" s="350"/>
      <c r="P278" s="350"/>
      <c r="Q278" s="350"/>
      <c r="R278" s="20"/>
      <c r="S278" s="20"/>
    </row>
    <row r="279" spans="1:19" ht="252" customHeight="1" x14ac:dyDescent="0.25">
      <c r="A279" s="152"/>
      <c r="B279" s="595" t="s">
        <v>214</v>
      </c>
      <c r="C279" s="595"/>
      <c r="D279" s="595"/>
      <c r="E279" s="595"/>
      <c r="F279" s="595"/>
      <c r="G279" s="595"/>
      <c r="H279" s="595"/>
      <c r="I279" s="595"/>
      <c r="J279" s="595"/>
      <c r="K279" s="595"/>
      <c r="L279" s="595"/>
      <c r="M279" s="595"/>
      <c r="N279" s="595"/>
      <c r="O279" s="595"/>
      <c r="P279" s="595"/>
      <c r="Q279" s="595"/>
      <c r="R279" s="20"/>
      <c r="S279" s="20"/>
    </row>
    <row r="280" spans="1:19" ht="30" customHeight="1" x14ac:dyDescent="0.2">
      <c r="A280" s="331" t="s">
        <v>215</v>
      </c>
      <c r="B280" s="331"/>
      <c r="C280" s="331"/>
      <c r="D280" s="331"/>
      <c r="E280" s="331"/>
      <c r="F280" s="331"/>
      <c r="G280" s="331"/>
      <c r="H280" s="331"/>
      <c r="I280" s="331"/>
      <c r="J280" s="331"/>
      <c r="K280" s="331"/>
      <c r="L280" s="331"/>
      <c r="M280" s="331"/>
      <c r="N280" s="331"/>
      <c r="O280" s="331"/>
      <c r="P280" s="331"/>
      <c r="Q280" s="331"/>
      <c r="R280" s="20"/>
      <c r="S280" s="20"/>
    </row>
    <row r="281" spans="1:19" hidden="1" x14ac:dyDescent="0.2"/>
    <row r="282" spans="1:19" hidden="1" x14ac:dyDescent="0.2">
      <c r="D282" s="14" t="s">
        <v>216</v>
      </c>
    </row>
    <row r="283" spans="1:19" hidden="1" x14ac:dyDescent="0.2">
      <c r="D283" s="14" t="s">
        <v>217</v>
      </c>
    </row>
    <row r="284" spans="1:19" hidden="1" x14ac:dyDescent="0.2">
      <c r="D284" s="14" t="s">
        <v>218</v>
      </c>
    </row>
    <row r="285" spans="1:19" hidden="1" x14ac:dyDescent="0.2"/>
    <row r="286" spans="1:19" hidden="1" x14ac:dyDescent="0.2"/>
    <row r="287" spans="1:19" hidden="1" x14ac:dyDescent="0.2"/>
    <row r="288" spans="1:19"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t="1.5" hidden="1" customHeight="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t="3" hidden="1" customHeight="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t="3.75" hidden="1" customHeight="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t="6.75" hidden="1" customHeight="1" x14ac:dyDescent="0.2"/>
    <row r="4423" hidden="1" x14ac:dyDescent="0.2"/>
    <row r="4424" hidden="1" x14ac:dyDescent="0.2"/>
    <row r="4425" ht="1.5" hidden="1" customHeight="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x14ac:dyDescent="0.2"/>
  </sheetData>
  <sheetProtection password="CDE4" sheet="1"/>
  <mergeCells count="763">
    <mergeCell ref="O209:Q209"/>
    <mergeCell ref="A98:J98"/>
    <mergeCell ref="B273:Q273"/>
    <mergeCell ref="B276:Q276"/>
    <mergeCell ref="B278:Q278"/>
    <mergeCell ref="B279:Q279"/>
    <mergeCell ref="A112:Q112"/>
    <mergeCell ref="A124:J124"/>
    <mergeCell ref="K124:N124"/>
    <mergeCell ref="O124:Q124"/>
    <mergeCell ref="O115:Q115"/>
    <mergeCell ref="A116:J116"/>
    <mergeCell ref="L203:N203"/>
    <mergeCell ref="L224:N224"/>
    <mergeCell ref="O225:Q225"/>
    <mergeCell ref="L225:N225"/>
    <mergeCell ref="L244:N244"/>
    <mergeCell ref="O224:Q224"/>
    <mergeCell ref="O217:Q217"/>
    <mergeCell ref="L216:N216"/>
    <mergeCell ref="L217:N217"/>
    <mergeCell ref="L214:N214"/>
    <mergeCell ref="O214:Q214"/>
    <mergeCell ref="L215:N215"/>
    <mergeCell ref="O215:Q215"/>
    <mergeCell ref="K160:N160"/>
    <mergeCell ref="O160:Q160"/>
    <mergeCell ref="K84:N84"/>
    <mergeCell ref="A85:J85"/>
    <mergeCell ref="O65:Q65"/>
    <mergeCell ref="A123:J123"/>
    <mergeCell ref="A105:J105"/>
    <mergeCell ref="K105:N105"/>
    <mergeCell ref="A106:J106"/>
    <mergeCell ref="A84:J84"/>
    <mergeCell ref="K106:N106"/>
    <mergeCell ref="A96:J96"/>
    <mergeCell ref="K88:N88"/>
    <mergeCell ref="O85:Q85"/>
    <mergeCell ref="A92:Q92"/>
    <mergeCell ref="O86:Q86"/>
    <mergeCell ref="O88:Q88"/>
    <mergeCell ref="A86:J86"/>
    <mergeCell ref="K85:N85"/>
    <mergeCell ref="K107:N107"/>
    <mergeCell ref="O87:Q87"/>
    <mergeCell ref="K96:N96"/>
    <mergeCell ref="A97:J97"/>
    <mergeCell ref="K97:N97"/>
    <mergeCell ref="A157:J157"/>
    <mergeCell ref="K157:N157"/>
    <mergeCell ref="O157:Q157"/>
    <mergeCell ref="A158:J158"/>
    <mergeCell ref="A135:J135"/>
    <mergeCell ref="K135:N135"/>
    <mergeCell ref="A136:J136"/>
    <mergeCell ref="K136:N136"/>
    <mergeCell ref="O136:Q136"/>
    <mergeCell ref="O135:Q135"/>
    <mergeCell ref="K158:N158"/>
    <mergeCell ref="O158:Q158"/>
    <mergeCell ref="A103:J103"/>
    <mergeCell ref="K103:N103"/>
    <mergeCell ref="O103:Q103"/>
    <mergeCell ref="A100:J100"/>
    <mergeCell ref="K100:N100"/>
    <mergeCell ref="O107:Q107"/>
    <mergeCell ref="A107:J107"/>
    <mergeCell ref="A121:J121"/>
    <mergeCell ref="K121:N121"/>
    <mergeCell ref="O121:Q121"/>
    <mergeCell ref="A104:J104"/>
    <mergeCell ref="O204:Q204"/>
    <mergeCell ref="O187:Q187"/>
    <mergeCell ref="O198:Q198"/>
    <mergeCell ref="L204:N204"/>
    <mergeCell ref="L206:N206"/>
    <mergeCell ref="O191:Q191"/>
    <mergeCell ref="O192:Q192"/>
    <mergeCell ref="O189:Q189"/>
    <mergeCell ref="O190:Q190"/>
    <mergeCell ref="O195:Q195"/>
    <mergeCell ref="O196:Q196"/>
    <mergeCell ref="O193:Q193"/>
    <mergeCell ref="L201:N201"/>
    <mergeCell ref="L202:N202"/>
    <mergeCell ref="L199:N199"/>
    <mergeCell ref="L213:N213"/>
    <mergeCell ref="L212:N212"/>
    <mergeCell ref="O207:Q207"/>
    <mergeCell ref="O211:Q211"/>
    <mergeCell ref="O210:Q210"/>
    <mergeCell ref="O208:Q208"/>
    <mergeCell ref="L209:N209"/>
    <mergeCell ref="O99:Q99"/>
    <mergeCell ref="O201:Q201"/>
    <mergeCell ref="O126:Q126"/>
    <mergeCell ref="K123:N123"/>
    <mergeCell ref="O205:Q205"/>
    <mergeCell ref="L207:N207"/>
    <mergeCell ref="O206:Q206"/>
    <mergeCell ref="O186:Q186"/>
    <mergeCell ref="O203:Q203"/>
    <mergeCell ref="O202:Q202"/>
    <mergeCell ref="K116:N116"/>
    <mergeCell ref="K115:N115"/>
    <mergeCell ref="O213:Q213"/>
    <mergeCell ref="O212:Q212"/>
    <mergeCell ref="O100:Q100"/>
    <mergeCell ref="O105:Q105"/>
    <mergeCell ref="O106:Q106"/>
    <mergeCell ref="A13:A16"/>
    <mergeCell ref="B31:F31"/>
    <mergeCell ref="B35:F35"/>
    <mergeCell ref="N36:Q36"/>
    <mergeCell ref="B13:F13"/>
    <mergeCell ref="B14:F14"/>
    <mergeCell ref="B15:F15"/>
    <mergeCell ref="N16:Q16"/>
    <mergeCell ref="A17:A22"/>
    <mergeCell ref="N32:Q32"/>
    <mergeCell ref="B21:F21"/>
    <mergeCell ref="N22:Q22"/>
    <mergeCell ref="A23:A27"/>
    <mergeCell ref="B26:F26"/>
    <mergeCell ref="N27:Q27"/>
    <mergeCell ref="A28:A32"/>
    <mergeCell ref="K35:L35"/>
    <mergeCell ref="G36:H36"/>
    <mergeCell ref="I36:J36"/>
    <mergeCell ref="G32:H32"/>
    <mergeCell ref="I32:J32"/>
    <mergeCell ref="K36:L36"/>
    <mergeCell ref="A33:A36"/>
    <mergeCell ref="G34:H34"/>
    <mergeCell ref="B46:Q46"/>
    <mergeCell ref="A57:H57"/>
    <mergeCell ref="A58:H58"/>
    <mergeCell ref="O83:Q83"/>
    <mergeCell ref="O58:Q58"/>
    <mergeCell ref="O62:Q62"/>
    <mergeCell ref="O64:Q64"/>
    <mergeCell ref="L66:N66"/>
    <mergeCell ref="K77:N77"/>
    <mergeCell ref="O69:Q69"/>
    <mergeCell ref="I65:K65"/>
    <mergeCell ref="A63:H63"/>
    <mergeCell ref="I57:K57"/>
    <mergeCell ref="L57:N57"/>
    <mergeCell ref="A62:H62"/>
    <mergeCell ref="K82:N82"/>
    <mergeCell ref="O66:Q66"/>
    <mergeCell ref="O67:Q67"/>
    <mergeCell ref="O68:Q68"/>
    <mergeCell ref="A78:J78"/>
    <mergeCell ref="K78:N78"/>
    <mergeCell ref="O78:Q78"/>
    <mergeCell ref="A66:H66"/>
    <mergeCell ref="I66:K66"/>
    <mergeCell ref="I199:K199"/>
    <mergeCell ref="O194:Q194"/>
    <mergeCell ref="L197:N197"/>
    <mergeCell ref="O197:Q197"/>
    <mergeCell ref="O95:Q95"/>
    <mergeCell ref="O108:Q108"/>
    <mergeCell ref="O128:Q128"/>
    <mergeCell ref="O97:Q97"/>
    <mergeCell ref="A115:J115"/>
    <mergeCell ref="A101:J101"/>
    <mergeCell ref="O96:Q96"/>
    <mergeCell ref="K98:N98"/>
    <mergeCell ref="O98:Q98"/>
    <mergeCell ref="L183:N183"/>
    <mergeCell ref="A95:J95"/>
    <mergeCell ref="K95:N95"/>
    <mergeCell ref="A159:J159"/>
    <mergeCell ref="K159:N159"/>
    <mergeCell ref="O159:Q159"/>
    <mergeCell ref="A160:J160"/>
    <mergeCell ref="A99:J99"/>
    <mergeCell ref="K99:N99"/>
    <mergeCell ref="A125:J125"/>
    <mergeCell ref="K125:N125"/>
    <mergeCell ref="L211:N211"/>
    <mergeCell ref="L191:N191"/>
    <mergeCell ref="L192:N192"/>
    <mergeCell ref="L189:N189"/>
    <mergeCell ref="L190:N190"/>
    <mergeCell ref="L195:N195"/>
    <mergeCell ref="I196:K196"/>
    <mergeCell ref="L196:N196"/>
    <mergeCell ref="A193:H193"/>
    <mergeCell ref="I193:K193"/>
    <mergeCell ref="L193:N193"/>
    <mergeCell ref="A194:H194"/>
    <mergeCell ref="I194:K194"/>
    <mergeCell ref="L194:N194"/>
    <mergeCell ref="A197:H197"/>
    <mergeCell ref="I197:K197"/>
    <mergeCell ref="I201:K201"/>
    <mergeCell ref="I200:K200"/>
    <mergeCell ref="A198:H198"/>
    <mergeCell ref="A200:H200"/>
    <mergeCell ref="L200:N200"/>
    <mergeCell ref="L208:N208"/>
    <mergeCell ref="L210:N210"/>
    <mergeCell ref="L205:N205"/>
    <mergeCell ref="N42:Q42"/>
    <mergeCell ref="N44:O44"/>
    <mergeCell ref="P44:Q44"/>
    <mergeCell ref="A49:XFD49"/>
    <mergeCell ref="B44:J44"/>
    <mergeCell ref="K44:L44"/>
    <mergeCell ref="I202:K202"/>
    <mergeCell ref="L184:N184"/>
    <mergeCell ref="L185:N185"/>
    <mergeCell ref="L186:N186"/>
    <mergeCell ref="L187:N187"/>
    <mergeCell ref="L198:N198"/>
    <mergeCell ref="A199:H199"/>
    <mergeCell ref="O199:Q199"/>
    <mergeCell ref="O200:Q200"/>
    <mergeCell ref="O184:Q184"/>
    <mergeCell ref="I56:K56"/>
    <mergeCell ref="L56:N56"/>
    <mergeCell ref="O185:Q185"/>
    <mergeCell ref="O82:Q82"/>
    <mergeCell ref="O77:Q77"/>
    <mergeCell ref="I58:K58"/>
    <mergeCell ref="L58:N58"/>
    <mergeCell ref="I62:K62"/>
    <mergeCell ref="A74:Q74"/>
    <mergeCell ref="A67:H67"/>
    <mergeCell ref="A68:H68"/>
    <mergeCell ref="K75:N75"/>
    <mergeCell ref="L68:N68"/>
    <mergeCell ref="K76:N76"/>
    <mergeCell ref="A77:J77"/>
    <mergeCell ref="L69:N69"/>
    <mergeCell ref="O57:Q57"/>
    <mergeCell ref="L63:N63"/>
    <mergeCell ref="I67:K67"/>
    <mergeCell ref="I68:K68"/>
    <mergeCell ref="A75:J75"/>
    <mergeCell ref="L65:N65"/>
    <mergeCell ref="I69:K69"/>
    <mergeCell ref="O59:Q59"/>
    <mergeCell ref="A60:H60"/>
    <mergeCell ref="O63:Q63"/>
    <mergeCell ref="L67:N67"/>
    <mergeCell ref="A37:A39"/>
    <mergeCell ref="I63:K63"/>
    <mergeCell ref="A64:H64"/>
    <mergeCell ref="I64:K64"/>
    <mergeCell ref="L64:N64"/>
    <mergeCell ref="A65:H65"/>
    <mergeCell ref="G37:H37"/>
    <mergeCell ref="G38:H38"/>
    <mergeCell ref="I37:J37"/>
    <mergeCell ref="I38:J38"/>
    <mergeCell ref="G40:H40"/>
    <mergeCell ref="I40:J40"/>
    <mergeCell ref="K40:L40"/>
    <mergeCell ref="L62:N62"/>
    <mergeCell ref="N39:Q39"/>
    <mergeCell ref="K39:L39"/>
    <mergeCell ref="G42:L42"/>
    <mergeCell ref="B42:F42"/>
    <mergeCell ref="I39:J39"/>
    <mergeCell ref="K37:L37"/>
    <mergeCell ref="A52:XFD52"/>
    <mergeCell ref="A59:H59"/>
    <mergeCell ref="I59:K59"/>
    <mergeCell ref="L59:N59"/>
    <mergeCell ref="G35:H35"/>
    <mergeCell ref="I34:J34"/>
    <mergeCell ref="I35:J35"/>
    <mergeCell ref="K34:L34"/>
    <mergeCell ref="B11:F11"/>
    <mergeCell ref="N11:Q11"/>
    <mergeCell ref="G21:H21"/>
    <mergeCell ref="G29:H29"/>
    <mergeCell ref="K32:L32"/>
    <mergeCell ref="G15:H15"/>
    <mergeCell ref="I28:J28"/>
    <mergeCell ref="G33:H33"/>
    <mergeCell ref="I33:J33"/>
    <mergeCell ref="G23:H23"/>
    <mergeCell ref="G24:H24"/>
    <mergeCell ref="I23:J23"/>
    <mergeCell ref="I24:J24"/>
    <mergeCell ref="K23:L23"/>
    <mergeCell ref="K24:L24"/>
    <mergeCell ref="G28:H28"/>
    <mergeCell ref="K28:L28"/>
    <mergeCell ref="G13:H13"/>
    <mergeCell ref="G14:H14"/>
    <mergeCell ref="I22:J22"/>
    <mergeCell ref="I7:J7"/>
    <mergeCell ref="N9:Q9"/>
    <mergeCell ref="N12:Q12"/>
    <mergeCell ref="I9:J9"/>
    <mergeCell ref="A4:A5"/>
    <mergeCell ref="I12:J12"/>
    <mergeCell ref="I8:J8"/>
    <mergeCell ref="N10:Q10"/>
    <mergeCell ref="K10:L10"/>
    <mergeCell ref="K11:L11"/>
    <mergeCell ref="B5:F5"/>
    <mergeCell ref="I10:J10"/>
    <mergeCell ref="I11:J11"/>
    <mergeCell ref="K7:L7"/>
    <mergeCell ref="K8:L8"/>
    <mergeCell ref="K9:L9"/>
    <mergeCell ref="A163:J163"/>
    <mergeCell ref="K163:N163"/>
    <mergeCell ref="O163:Q163"/>
    <mergeCell ref="A161:J161"/>
    <mergeCell ref="K161:N161"/>
    <mergeCell ref="O161:Q161"/>
    <mergeCell ref="A162:J162"/>
    <mergeCell ref="K162:N162"/>
    <mergeCell ref="O162:Q162"/>
    <mergeCell ref="A164:J164"/>
    <mergeCell ref="K164:N164"/>
    <mergeCell ref="A168:J168"/>
    <mergeCell ref="K168:N168"/>
    <mergeCell ref="O168:Q168"/>
    <mergeCell ref="A169:J169"/>
    <mergeCell ref="K169:N169"/>
    <mergeCell ref="O169:Q169"/>
    <mergeCell ref="A166:J166"/>
    <mergeCell ref="K166:N166"/>
    <mergeCell ref="O166:Q166"/>
    <mergeCell ref="A167:J167"/>
    <mergeCell ref="K167:N167"/>
    <mergeCell ref="O167:Q167"/>
    <mergeCell ref="O164:Q164"/>
    <mergeCell ref="A165:J165"/>
    <mergeCell ref="K165:N165"/>
    <mergeCell ref="O165:Q165"/>
    <mergeCell ref="L181:N181"/>
    <mergeCell ref="O181:Q181"/>
    <mergeCell ref="A182:H182"/>
    <mergeCell ref="I182:K182"/>
    <mergeCell ref="L182:N182"/>
    <mergeCell ref="O182:Q182"/>
    <mergeCell ref="O183:Q183"/>
    <mergeCell ref="L188:N188"/>
    <mergeCell ref="O188:Q188"/>
    <mergeCell ref="A188:H188"/>
    <mergeCell ref="I188:K188"/>
    <mergeCell ref="I184:K184"/>
    <mergeCell ref="I185:K185"/>
    <mergeCell ref="I186:K186"/>
    <mergeCell ref="I187:K187"/>
    <mergeCell ref="I192:K192"/>
    <mergeCell ref="A189:H189"/>
    <mergeCell ref="I189:K189"/>
    <mergeCell ref="A190:H190"/>
    <mergeCell ref="I190:K190"/>
    <mergeCell ref="A195:H195"/>
    <mergeCell ref="I195:K195"/>
    <mergeCell ref="A196:H196"/>
    <mergeCell ref="A181:H181"/>
    <mergeCell ref="I181:K181"/>
    <mergeCell ref="A211:H211"/>
    <mergeCell ref="I211:K211"/>
    <mergeCell ref="A212:H212"/>
    <mergeCell ref="I212:K212"/>
    <mergeCell ref="A213:H213"/>
    <mergeCell ref="A205:H205"/>
    <mergeCell ref="A208:H208"/>
    <mergeCell ref="O216:Q216"/>
    <mergeCell ref="A183:H183"/>
    <mergeCell ref="I183:K183"/>
    <mergeCell ref="A203:H203"/>
    <mergeCell ref="I203:K203"/>
    <mergeCell ref="A204:H204"/>
    <mergeCell ref="I204:K204"/>
    <mergeCell ref="A184:H184"/>
    <mergeCell ref="A185:H185"/>
    <mergeCell ref="A186:H186"/>
    <mergeCell ref="A187:H187"/>
    <mergeCell ref="A201:H201"/>
    <mergeCell ref="A202:H202"/>
    <mergeCell ref="I198:K198"/>
    <mergeCell ref="A191:H191"/>
    <mergeCell ref="I191:K191"/>
    <mergeCell ref="A192:H192"/>
    <mergeCell ref="B267:Q267"/>
    <mergeCell ref="A252:H252"/>
    <mergeCell ref="I252:K252"/>
    <mergeCell ref="L252:N252"/>
    <mergeCell ref="O252:Q252"/>
    <mergeCell ref="O253:Q253"/>
    <mergeCell ref="A250:H250"/>
    <mergeCell ref="I250:K250"/>
    <mergeCell ref="L250:N250"/>
    <mergeCell ref="O250:Q250"/>
    <mergeCell ref="A251:H251"/>
    <mergeCell ref="I251:K251"/>
    <mergeCell ref="L251:N251"/>
    <mergeCell ref="O251:Q251"/>
    <mergeCell ref="A256:Q256"/>
    <mergeCell ref="A260:Q260"/>
    <mergeCell ref="L253:N253"/>
    <mergeCell ref="I253:K253"/>
    <mergeCell ref="A280:Q280"/>
    <mergeCell ref="G4:H6"/>
    <mergeCell ref="I4:J6"/>
    <mergeCell ref="K4:L6"/>
    <mergeCell ref="G7:H7"/>
    <mergeCell ref="G8:H8"/>
    <mergeCell ref="G9:H9"/>
    <mergeCell ref="G10:H10"/>
    <mergeCell ref="G11:H11"/>
    <mergeCell ref="G12:H12"/>
    <mergeCell ref="B270:Q270"/>
    <mergeCell ref="B272:Q272"/>
    <mergeCell ref="B275:Q275"/>
    <mergeCell ref="G43:H43"/>
    <mergeCell ref="I43:J43"/>
    <mergeCell ref="K43:L43"/>
    <mergeCell ref="B43:F43"/>
    <mergeCell ref="N43:Q43"/>
    <mergeCell ref="A254:Q254"/>
    <mergeCell ref="A258:Q258"/>
    <mergeCell ref="B268:Q268"/>
    <mergeCell ref="A261:Q261"/>
    <mergeCell ref="B263:Q263"/>
    <mergeCell ref="B265:Q265"/>
    <mergeCell ref="A2:Q2"/>
    <mergeCell ref="I16:J16"/>
    <mergeCell ref="K16:L16"/>
    <mergeCell ref="I19:J19"/>
    <mergeCell ref="I20:J20"/>
    <mergeCell ref="I21:J21"/>
    <mergeCell ref="K19:L19"/>
    <mergeCell ref="K20:L20"/>
    <mergeCell ref="K21:L21"/>
    <mergeCell ref="K17:L17"/>
    <mergeCell ref="K12:L12"/>
    <mergeCell ref="I13:J13"/>
    <mergeCell ref="I14:J14"/>
    <mergeCell ref="I15:J15"/>
    <mergeCell ref="K13:L13"/>
    <mergeCell ref="K14:L14"/>
    <mergeCell ref="K15:L15"/>
    <mergeCell ref="G16:H16"/>
    <mergeCell ref="N5:Q6"/>
    <mergeCell ref="A7:A12"/>
    <mergeCell ref="N7:Q7"/>
    <mergeCell ref="N8:Q8"/>
    <mergeCell ref="G17:H17"/>
    <mergeCell ref="I17:J17"/>
    <mergeCell ref="O245:Q245"/>
    <mergeCell ref="A244:H244"/>
    <mergeCell ref="I244:K244"/>
    <mergeCell ref="A245:H245"/>
    <mergeCell ref="I245:K245"/>
    <mergeCell ref="K33:L33"/>
    <mergeCell ref="G39:H39"/>
    <mergeCell ref="L245:N245"/>
    <mergeCell ref="A246:H246"/>
    <mergeCell ref="I246:K246"/>
    <mergeCell ref="L246:N246"/>
    <mergeCell ref="O244:Q244"/>
    <mergeCell ref="I213:K213"/>
    <mergeCell ref="I205:K205"/>
    <mergeCell ref="A206:H206"/>
    <mergeCell ref="I206:K206"/>
    <mergeCell ref="A207:H207"/>
    <mergeCell ref="I207:K207"/>
    <mergeCell ref="A210:H210"/>
    <mergeCell ref="I210:K210"/>
    <mergeCell ref="I208:K208"/>
    <mergeCell ref="K38:L38"/>
    <mergeCell ref="A209:H209"/>
    <mergeCell ref="I209:K209"/>
    <mergeCell ref="A248:H248"/>
    <mergeCell ref="I248:K248"/>
    <mergeCell ref="L248:N248"/>
    <mergeCell ref="O248:Q248"/>
    <mergeCell ref="A249:H249"/>
    <mergeCell ref="I249:K249"/>
    <mergeCell ref="L249:N249"/>
    <mergeCell ref="O249:Q249"/>
    <mergeCell ref="O246:Q246"/>
    <mergeCell ref="A247:H247"/>
    <mergeCell ref="I247:K247"/>
    <mergeCell ref="L247:N247"/>
    <mergeCell ref="O247:Q247"/>
    <mergeCell ref="G18:H18"/>
    <mergeCell ref="I18:J18"/>
    <mergeCell ref="K18:L18"/>
    <mergeCell ref="G19:H19"/>
    <mergeCell ref="G20:H20"/>
    <mergeCell ref="I31:J31"/>
    <mergeCell ref="K29:L29"/>
    <mergeCell ref="K30:L30"/>
    <mergeCell ref="G25:H25"/>
    <mergeCell ref="G26:H26"/>
    <mergeCell ref="I25:J25"/>
    <mergeCell ref="I26:J26"/>
    <mergeCell ref="I27:J27"/>
    <mergeCell ref="K27:L27"/>
    <mergeCell ref="K31:L31"/>
    <mergeCell ref="K22:L22"/>
    <mergeCell ref="G30:H30"/>
    <mergeCell ref="G31:H31"/>
    <mergeCell ref="G27:H27"/>
    <mergeCell ref="K25:L25"/>
    <mergeCell ref="K26:L26"/>
    <mergeCell ref="G22:H22"/>
    <mergeCell ref="I29:J29"/>
    <mergeCell ref="I30:J30"/>
    <mergeCell ref="A54:Q54"/>
    <mergeCell ref="A55:Q55"/>
    <mergeCell ref="B41:F41"/>
    <mergeCell ref="K101:N101"/>
    <mergeCell ref="O101:Q101"/>
    <mergeCell ref="A102:J102"/>
    <mergeCell ref="K102:N102"/>
    <mergeCell ref="O102:Q102"/>
    <mergeCell ref="I60:K60"/>
    <mergeCell ref="L60:N60"/>
    <mergeCell ref="O60:Q60"/>
    <mergeCell ref="A61:H61"/>
    <mergeCell ref="I61:K61"/>
    <mergeCell ref="L61:N61"/>
    <mergeCell ref="O61:Q61"/>
    <mergeCell ref="G41:H41"/>
    <mergeCell ref="I41:J41"/>
    <mergeCell ref="K41:L41"/>
    <mergeCell ref="O76:Q76"/>
    <mergeCell ref="O56:Q56"/>
    <mergeCell ref="A87:J87"/>
    <mergeCell ref="K87:N87"/>
    <mergeCell ref="A73:Q73"/>
    <mergeCell ref="O75:Q75"/>
    <mergeCell ref="A91:Q91"/>
    <mergeCell ref="O84:Q84"/>
    <mergeCell ref="A76:J76"/>
    <mergeCell ref="K83:N83"/>
    <mergeCell ref="K86:N86"/>
    <mergeCell ref="A93:Q93"/>
    <mergeCell ref="A94:Q94"/>
    <mergeCell ref="A83:J83"/>
    <mergeCell ref="A82:J82"/>
    <mergeCell ref="A81:J81"/>
    <mergeCell ref="K81:N81"/>
    <mergeCell ref="O81:Q81"/>
    <mergeCell ref="A79:J79"/>
    <mergeCell ref="K79:N79"/>
    <mergeCell ref="O79:Q79"/>
    <mergeCell ref="A80:J80"/>
    <mergeCell ref="K80:N80"/>
    <mergeCell ref="O80:Q80"/>
    <mergeCell ref="K104:N104"/>
    <mergeCell ref="O104:Q104"/>
    <mergeCell ref="A119:J119"/>
    <mergeCell ref="K119:N119"/>
    <mergeCell ref="O119:Q119"/>
    <mergeCell ref="A113:Q113"/>
    <mergeCell ref="A114:Q114"/>
    <mergeCell ref="A117:J117"/>
    <mergeCell ref="K117:N117"/>
    <mergeCell ref="O117:Q117"/>
    <mergeCell ref="A118:J118"/>
    <mergeCell ref="K118:N118"/>
    <mergeCell ref="O118:Q118"/>
    <mergeCell ref="A120:J120"/>
    <mergeCell ref="K120:N120"/>
    <mergeCell ref="O120:Q120"/>
    <mergeCell ref="O116:Q116"/>
    <mergeCell ref="A122:J122"/>
    <mergeCell ref="K122:N122"/>
    <mergeCell ref="O122:Q122"/>
    <mergeCell ref="A137:J137"/>
    <mergeCell ref="K137:N137"/>
    <mergeCell ref="O137:Q137"/>
    <mergeCell ref="A126:J126"/>
    <mergeCell ref="K126:N126"/>
    <mergeCell ref="A127:J127"/>
    <mergeCell ref="K127:N127"/>
    <mergeCell ref="A132:Q132"/>
    <mergeCell ref="O127:Q127"/>
    <mergeCell ref="O123:Q123"/>
    <mergeCell ref="A131:Q131"/>
    <mergeCell ref="O125:Q125"/>
    <mergeCell ref="A138:J138"/>
    <mergeCell ref="K138:N138"/>
    <mergeCell ref="O138:Q138"/>
    <mergeCell ref="A150:J150"/>
    <mergeCell ref="K150:N150"/>
    <mergeCell ref="O150:Q150"/>
    <mergeCell ref="A139:J139"/>
    <mergeCell ref="K139:N139"/>
    <mergeCell ref="O139:Q139"/>
    <mergeCell ref="A140:J140"/>
    <mergeCell ref="A143:J143"/>
    <mergeCell ref="K143:N143"/>
    <mergeCell ref="O143:Q143"/>
    <mergeCell ref="A144:J144"/>
    <mergeCell ref="K144:N144"/>
    <mergeCell ref="O144:Q144"/>
    <mergeCell ref="K140:N140"/>
    <mergeCell ref="O140:Q140"/>
    <mergeCell ref="A141:J141"/>
    <mergeCell ref="K141:N141"/>
    <mergeCell ref="O141:Q141"/>
    <mergeCell ref="A142:J142"/>
    <mergeCell ref="K142:N142"/>
    <mergeCell ref="A151:J151"/>
    <mergeCell ref="K151:N151"/>
    <mergeCell ref="O151:Q151"/>
    <mergeCell ref="A152:J152"/>
    <mergeCell ref="K152:N152"/>
    <mergeCell ref="O142:Q142"/>
    <mergeCell ref="A147:J147"/>
    <mergeCell ref="K147:N147"/>
    <mergeCell ref="O147:Q147"/>
    <mergeCell ref="A148:J148"/>
    <mergeCell ref="K148:N148"/>
    <mergeCell ref="O148:Q148"/>
    <mergeCell ref="A145:J145"/>
    <mergeCell ref="K145:N145"/>
    <mergeCell ref="O145:Q145"/>
    <mergeCell ref="A146:J146"/>
    <mergeCell ref="K146:N146"/>
    <mergeCell ref="O146:Q146"/>
    <mergeCell ref="O152:Q152"/>
    <mergeCell ref="A155:J155"/>
    <mergeCell ref="K155:N155"/>
    <mergeCell ref="O155:Q155"/>
    <mergeCell ref="A156:J156"/>
    <mergeCell ref="K156:N156"/>
    <mergeCell ref="O156:Q156"/>
    <mergeCell ref="A153:J153"/>
    <mergeCell ref="K153:N153"/>
    <mergeCell ref="O153:Q153"/>
    <mergeCell ref="A154:J154"/>
    <mergeCell ref="K154:N154"/>
    <mergeCell ref="O154:Q154"/>
    <mergeCell ref="A178:Q178"/>
    <mergeCell ref="A177:Q177"/>
    <mergeCell ref="A173:J173"/>
    <mergeCell ref="K173:N173"/>
    <mergeCell ref="O173:Q173"/>
    <mergeCell ref="O174:Q174"/>
    <mergeCell ref="A170:J170"/>
    <mergeCell ref="K170:N170"/>
    <mergeCell ref="O170:Q170"/>
    <mergeCell ref="A171:J171"/>
    <mergeCell ref="K171:N171"/>
    <mergeCell ref="A172:J172"/>
    <mergeCell ref="K172:N172"/>
    <mergeCell ref="O172:Q172"/>
    <mergeCell ref="O171:Q171"/>
    <mergeCell ref="A235:H235"/>
    <mergeCell ref="I235:K235"/>
    <mergeCell ref="L235:N235"/>
    <mergeCell ref="O235:Q235"/>
    <mergeCell ref="A221:Q221"/>
    <mergeCell ref="I216:K216"/>
    <mergeCell ref="I217:K217"/>
    <mergeCell ref="A216:H216"/>
    <mergeCell ref="A226:H226"/>
    <mergeCell ref="I226:K226"/>
    <mergeCell ref="A220:Q220"/>
    <mergeCell ref="A225:H225"/>
    <mergeCell ref="I225:K225"/>
    <mergeCell ref="A224:H224"/>
    <mergeCell ref="I224:K224"/>
    <mergeCell ref="I231:K231"/>
    <mergeCell ref="L228:N228"/>
    <mergeCell ref="O228:Q228"/>
    <mergeCell ref="A229:H229"/>
    <mergeCell ref="I229:K229"/>
    <mergeCell ref="L229:N229"/>
    <mergeCell ref="O229:Q229"/>
    <mergeCell ref="L226:N226"/>
    <mergeCell ref="O226:Q226"/>
    <mergeCell ref="I236:K236"/>
    <mergeCell ref="L236:N236"/>
    <mergeCell ref="O236:Q236"/>
    <mergeCell ref="A237:H237"/>
    <mergeCell ref="I237:K237"/>
    <mergeCell ref="L237:N237"/>
    <mergeCell ref="O237:Q237"/>
    <mergeCell ref="L239:N239"/>
    <mergeCell ref="O239:Q239"/>
    <mergeCell ref="A236:H236"/>
    <mergeCell ref="A238:H238"/>
    <mergeCell ref="I238:K238"/>
    <mergeCell ref="L238:N238"/>
    <mergeCell ref="O238:Q238"/>
    <mergeCell ref="A239:H239"/>
    <mergeCell ref="I239:K239"/>
    <mergeCell ref="A243:H243"/>
    <mergeCell ref="I243:K243"/>
    <mergeCell ref="L243:N243"/>
    <mergeCell ref="O243:Q243"/>
    <mergeCell ref="A240:H240"/>
    <mergeCell ref="I240:K240"/>
    <mergeCell ref="L240:N240"/>
    <mergeCell ref="O240:Q240"/>
    <mergeCell ref="A241:H241"/>
    <mergeCell ref="I241:K241"/>
    <mergeCell ref="L241:N241"/>
    <mergeCell ref="O241:Q241"/>
    <mergeCell ref="A242:H242"/>
    <mergeCell ref="I242:K242"/>
    <mergeCell ref="L242:N242"/>
    <mergeCell ref="L234:N234"/>
    <mergeCell ref="O234:Q234"/>
    <mergeCell ref="A71:Q71"/>
    <mergeCell ref="A111:Q111"/>
    <mergeCell ref="A232:H232"/>
    <mergeCell ref="I232:K232"/>
    <mergeCell ref="L232:N232"/>
    <mergeCell ref="O232:Q232"/>
    <mergeCell ref="L231:N231"/>
    <mergeCell ref="O231:Q231"/>
    <mergeCell ref="K108:N108"/>
    <mergeCell ref="K128:N128"/>
    <mergeCell ref="K174:N174"/>
    <mergeCell ref="A227:H227"/>
    <mergeCell ref="I227:K227"/>
    <mergeCell ref="L227:N227"/>
    <mergeCell ref="O227:Q227"/>
    <mergeCell ref="A214:H214"/>
    <mergeCell ref="I214:K214"/>
    <mergeCell ref="A215:H215"/>
    <mergeCell ref="I215:K215"/>
    <mergeCell ref="A149:J149"/>
    <mergeCell ref="K149:N149"/>
    <mergeCell ref="O149:Q149"/>
    <mergeCell ref="A277:Q277"/>
    <mergeCell ref="A274:Q274"/>
    <mergeCell ref="A271:Q271"/>
    <mergeCell ref="A266:Q266"/>
    <mergeCell ref="A133:Q133"/>
    <mergeCell ref="A134:Q134"/>
    <mergeCell ref="A179:Q179"/>
    <mergeCell ref="A180:Q180"/>
    <mergeCell ref="A222:Q222"/>
    <mergeCell ref="A223:Q223"/>
    <mergeCell ref="A228:H228"/>
    <mergeCell ref="I228:K228"/>
    <mergeCell ref="A233:H233"/>
    <mergeCell ref="I233:K233"/>
    <mergeCell ref="L233:N233"/>
    <mergeCell ref="O233:Q233"/>
    <mergeCell ref="A230:H230"/>
    <mergeCell ref="I230:K230"/>
    <mergeCell ref="L230:N230"/>
    <mergeCell ref="O230:Q230"/>
    <mergeCell ref="A231:H231"/>
    <mergeCell ref="A234:H234"/>
    <mergeCell ref="I234:K234"/>
    <mergeCell ref="O242:Q242"/>
  </mergeCells>
  <phoneticPr fontId="0" type="noConversion"/>
  <dataValidations count="2">
    <dataValidation type="list" allowBlank="1" showInputMessage="1" showErrorMessage="1" sqref="I182:K216 I57:K68 K76:N87 K96:N107 K116:N127 K136:N173 I225:K252">
      <formula1>Drop_Down_List</formula1>
    </dataValidation>
    <dataValidation type="textLength" operator="lessThanOrEqual" allowBlank="1" showInputMessage="1" showErrorMessage="1" errorTitle="Character Limit Exceeded" error="The character limit has been exceeded.  To edit the text, click retry.  To delete the text, click cancel." sqref="A54:Q55 A73:Q74 A93:Q94 A113:Q114 A133:Q134 A179:Q180 A222:Q223">
      <formula1>3000</formula1>
    </dataValidation>
  </dataValidations>
  <printOptions horizontalCentered="1"/>
  <pageMargins left="0" right="0" top="0.25" bottom="0.4" header="0.25" footer="0.1"/>
  <pageSetup scale="80" pageOrder="overThenDown" orientation="portrait" blackAndWhite="1" r:id="rId1"/>
  <headerFooter alignWithMargins="0">
    <oddFooter>&amp;R&amp;"Times New Roman,Regular"&amp;8Title IV, Part A
 2018-2019 Individual Application</oddFooter>
  </headerFooter>
  <rowBreaks count="10" manualBreakCount="10">
    <brk id="47" max="16383" man="1"/>
    <brk id="89" max="16383" man="1"/>
    <brk id="129" max="16383" man="1"/>
    <brk id="175" max="15" man="1"/>
    <brk id="218" max="16383" man="1"/>
    <brk id="254" max="16383" man="1"/>
    <brk id="266" max="16383" man="1"/>
    <brk id="271" max="16383" man="1"/>
    <brk id="274" max="16383" man="1"/>
    <brk id="27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6"/>
  </sheetPr>
  <dimension ref="A1:X282"/>
  <sheetViews>
    <sheetView zoomScaleNormal="100" workbookViewId="0">
      <selection activeCell="A2" sqref="A2:P2"/>
    </sheetView>
  </sheetViews>
  <sheetFormatPr defaultColWidth="0" defaultRowHeight="12.75" zeroHeight="1" x14ac:dyDescent="0.2"/>
  <cols>
    <col min="1" max="2" width="9.140625" style="73" customWidth="1"/>
    <col min="3" max="3" width="13.42578125" style="73" customWidth="1"/>
    <col min="4" max="4" width="12.7109375" style="73" customWidth="1"/>
    <col min="5" max="5" width="14.7109375" style="73" customWidth="1"/>
    <col min="6" max="6" width="13.42578125" style="73" customWidth="1"/>
    <col min="7" max="7" width="13.7109375" style="73" customWidth="1"/>
    <col min="8" max="8" width="14.28515625" style="73" customWidth="1"/>
    <col min="9" max="9" width="15.28515625" style="73" customWidth="1"/>
    <col min="10" max="10" width="14.42578125" style="73" customWidth="1"/>
    <col min="11" max="11" width="13" style="73" customWidth="1"/>
    <col min="12" max="13" width="13.7109375" style="73" customWidth="1"/>
    <col min="14" max="14" width="15.7109375" style="73" customWidth="1"/>
    <col min="15" max="15" width="16" style="73" customWidth="1"/>
    <col min="16" max="16" width="14.85546875" style="73" customWidth="1"/>
    <col min="17" max="20" width="9.140625" style="72" hidden="1" customWidth="1"/>
    <col min="21" max="255" width="9.140625" style="73" hidden="1" customWidth="1"/>
    <col min="256" max="16384" width="9.140625" style="73" hidden="1"/>
  </cols>
  <sheetData>
    <row r="1" spans="1:22" s="69" customFormat="1" ht="15" customHeight="1" x14ac:dyDescent="0.25">
      <c r="A1" s="109"/>
      <c r="B1" s="109"/>
      <c r="C1" s="109"/>
      <c r="D1" s="110"/>
      <c r="E1" s="110" t="s">
        <v>42</v>
      </c>
      <c r="F1" s="110"/>
      <c r="G1" s="111" t="str">
        <f>Narrative!A15</f>
        <v>ALBEMARLE COUNTY PUBLIC SCHOOLS</v>
      </c>
      <c r="H1" s="110"/>
      <c r="I1" s="112"/>
      <c r="J1" s="110"/>
      <c r="K1" s="110"/>
      <c r="L1" s="110"/>
      <c r="M1" s="110" t="s">
        <v>43</v>
      </c>
      <c r="N1" s="110"/>
      <c r="O1" s="113">
        <f>Narrative!I15</f>
        <v>2</v>
      </c>
      <c r="P1" s="114"/>
      <c r="Q1" s="71"/>
      <c r="R1" s="71"/>
      <c r="S1" s="71"/>
      <c r="V1" s="70"/>
    </row>
    <row r="2" spans="1:22" ht="20.25" customHeight="1" x14ac:dyDescent="0.2">
      <c r="A2" s="609" t="s">
        <v>219</v>
      </c>
      <c r="B2" s="609"/>
      <c r="C2" s="609"/>
      <c r="D2" s="609"/>
      <c r="E2" s="609"/>
      <c r="F2" s="609"/>
      <c r="G2" s="609"/>
      <c r="H2" s="609"/>
      <c r="I2" s="609"/>
      <c r="J2" s="609"/>
      <c r="K2" s="609"/>
      <c r="L2" s="609"/>
      <c r="M2" s="609"/>
      <c r="N2" s="609"/>
      <c r="O2" s="609"/>
      <c r="P2" s="609"/>
    </row>
    <row r="3" spans="1:22" x14ac:dyDescent="0.2">
      <c r="A3" s="115"/>
      <c r="B3" s="115"/>
      <c r="C3" s="115"/>
      <c r="D3" s="115"/>
      <c r="E3" s="115"/>
      <c r="F3" s="115"/>
      <c r="G3" s="115"/>
      <c r="H3" s="115"/>
      <c r="I3" s="115"/>
      <c r="J3" s="115"/>
      <c r="K3" s="115"/>
      <c r="L3" s="115"/>
      <c r="M3" s="115"/>
      <c r="N3" s="115"/>
      <c r="O3" s="115"/>
      <c r="P3" s="115"/>
    </row>
    <row r="4" spans="1:22" ht="30.6" customHeight="1" x14ac:dyDescent="0.2">
      <c r="A4" s="610" t="s">
        <v>220</v>
      </c>
      <c r="B4" s="610"/>
      <c r="C4" s="610"/>
      <c r="D4" s="610"/>
      <c r="E4" s="610"/>
      <c r="F4" s="610"/>
      <c r="G4" s="610"/>
      <c r="H4" s="610"/>
      <c r="I4" s="610"/>
      <c r="J4" s="610"/>
      <c r="K4" s="610"/>
      <c r="L4" s="610"/>
      <c r="M4" s="610"/>
      <c r="N4" s="610"/>
      <c r="O4" s="610"/>
      <c r="P4" s="610"/>
    </row>
    <row r="5" spans="1:22" x14ac:dyDescent="0.2">
      <c r="A5" s="115"/>
      <c r="B5" s="115"/>
      <c r="C5" s="115"/>
      <c r="D5" s="115"/>
      <c r="E5" s="115"/>
      <c r="F5" s="115"/>
      <c r="G5" s="115"/>
      <c r="H5" s="115"/>
      <c r="I5" s="115"/>
      <c r="J5" s="115"/>
      <c r="K5" s="115"/>
      <c r="L5" s="115"/>
      <c r="M5" s="115"/>
      <c r="N5" s="115"/>
      <c r="O5" s="115"/>
      <c r="P5" s="115"/>
    </row>
    <row r="6" spans="1:22" ht="12.75" customHeight="1" x14ac:dyDescent="0.2">
      <c r="A6" s="644" t="s">
        <v>221</v>
      </c>
      <c r="B6" s="644"/>
      <c r="C6" s="644"/>
      <c r="D6" s="644"/>
      <c r="E6" s="644"/>
      <c r="F6" s="644"/>
      <c r="G6" s="644"/>
      <c r="H6" s="644"/>
      <c r="I6" s="644"/>
      <c r="J6" s="644"/>
      <c r="K6" s="644"/>
      <c r="L6" s="644"/>
      <c r="M6" s="644"/>
      <c r="N6" s="644"/>
      <c r="O6" s="644"/>
      <c r="P6" s="644"/>
    </row>
    <row r="7" spans="1:22" x14ac:dyDescent="0.2">
      <c r="A7" s="645" t="s">
        <v>53</v>
      </c>
      <c r="B7" s="645"/>
      <c r="C7" s="645"/>
      <c r="D7" s="645"/>
      <c r="E7" s="645"/>
      <c r="F7" s="645"/>
      <c r="G7" s="645"/>
      <c r="H7" s="645"/>
      <c r="I7" s="645"/>
      <c r="J7" s="645"/>
      <c r="K7" s="645"/>
      <c r="L7" s="645"/>
      <c r="M7" s="645"/>
      <c r="N7" s="645"/>
      <c r="O7" s="645"/>
      <c r="P7" s="645"/>
    </row>
    <row r="8" spans="1:22" x14ac:dyDescent="0.2">
      <c r="A8" s="321"/>
      <c r="B8" s="321"/>
      <c r="C8" s="321"/>
      <c r="D8" s="321"/>
      <c r="E8" s="321"/>
      <c r="F8" s="321"/>
      <c r="G8" s="321"/>
      <c r="H8" s="321"/>
      <c r="I8" s="321"/>
      <c r="J8" s="321"/>
      <c r="K8" s="321"/>
      <c r="L8" s="321"/>
      <c r="M8" s="321"/>
      <c r="N8" s="321"/>
      <c r="O8" s="321"/>
      <c r="P8" s="115"/>
    </row>
    <row r="9" spans="1:22" ht="14.45" customHeight="1" x14ac:dyDescent="0.2">
      <c r="A9" s="321"/>
      <c r="B9" s="321"/>
      <c r="C9" s="321"/>
      <c r="D9" s="611" t="s">
        <v>222</v>
      </c>
      <c r="E9" s="611"/>
      <c r="F9" s="611"/>
      <c r="G9" s="611"/>
      <c r="H9" s="611"/>
      <c r="I9" s="611"/>
      <c r="J9" s="611"/>
      <c r="K9" s="611"/>
      <c r="L9" s="611"/>
      <c r="M9" s="611"/>
      <c r="N9" s="611"/>
      <c r="O9" s="611"/>
      <c r="P9" s="611"/>
    </row>
    <row r="10" spans="1:22" ht="12.75" customHeight="1" x14ac:dyDescent="0.2">
      <c r="A10" s="130"/>
      <c r="B10" s="130"/>
      <c r="C10" s="131"/>
      <c r="D10" s="612" t="s">
        <v>63</v>
      </c>
      <c r="E10" s="613"/>
      <c r="F10" s="612" t="s">
        <v>64</v>
      </c>
      <c r="G10" s="613"/>
      <c r="H10" s="612" t="s">
        <v>65</v>
      </c>
      <c r="I10" s="613"/>
      <c r="J10" s="616" t="s">
        <v>58</v>
      </c>
      <c r="K10" s="618" t="s">
        <v>66</v>
      </c>
      <c r="L10" s="619"/>
      <c r="M10" s="619"/>
      <c r="N10" s="620"/>
      <c r="O10" s="616" t="s">
        <v>62</v>
      </c>
      <c r="P10" s="621" t="s">
        <v>67</v>
      </c>
    </row>
    <row r="11" spans="1:22" ht="12.75" customHeight="1" x14ac:dyDescent="0.2">
      <c r="A11" s="130"/>
      <c r="B11" s="130"/>
      <c r="C11" s="131"/>
      <c r="D11" s="614"/>
      <c r="E11" s="615"/>
      <c r="F11" s="614"/>
      <c r="G11" s="615"/>
      <c r="H11" s="614"/>
      <c r="I11" s="615"/>
      <c r="J11" s="617"/>
      <c r="K11" s="604" t="s">
        <v>223</v>
      </c>
      <c r="L11" s="605"/>
      <c r="M11" s="604" t="s">
        <v>224</v>
      </c>
      <c r="N11" s="605"/>
      <c r="O11" s="617"/>
      <c r="P11" s="622"/>
    </row>
    <row r="12" spans="1:22" s="229" customFormat="1" ht="90.75" customHeight="1" x14ac:dyDescent="0.2">
      <c r="A12" s="223"/>
      <c r="B12" s="223"/>
      <c r="C12" s="224"/>
      <c r="D12" s="225" t="s">
        <v>225</v>
      </c>
      <c r="E12" s="226" t="s">
        <v>226</v>
      </c>
      <c r="F12" s="226" t="s">
        <v>225</v>
      </c>
      <c r="G12" s="226" t="s">
        <v>226</v>
      </c>
      <c r="H12" s="226" t="s">
        <v>225</v>
      </c>
      <c r="I12" s="226" t="s">
        <v>226</v>
      </c>
      <c r="J12" s="227" t="s">
        <v>226</v>
      </c>
      <c r="K12" s="226" t="s">
        <v>225</v>
      </c>
      <c r="L12" s="226" t="s">
        <v>226</v>
      </c>
      <c r="M12" s="226" t="s">
        <v>225</v>
      </c>
      <c r="N12" s="226" t="s">
        <v>226</v>
      </c>
      <c r="O12" s="227" t="s">
        <v>227</v>
      </c>
      <c r="P12" s="226" t="s">
        <v>225</v>
      </c>
      <c r="Q12" s="228"/>
      <c r="R12" s="228"/>
      <c r="S12" s="228"/>
      <c r="T12" s="228"/>
    </row>
    <row r="13" spans="1:22" ht="26.25" customHeight="1" x14ac:dyDescent="0.2">
      <c r="A13" s="601" t="s">
        <v>228</v>
      </c>
      <c r="B13" s="602"/>
      <c r="C13" s="603"/>
      <c r="D13" s="230"/>
      <c r="E13" s="230"/>
      <c r="F13" s="230"/>
      <c r="G13" s="230"/>
      <c r="H13" s="230"/>
      <c r="I13" s="230"/>
      <c r="J13" s="231"/>
      <c r="K13" s="230"/>
      <c r="L13" s="230"/>
      <c r="M13" s="230"/>
      <c r="N13" s="230"/>
      <c r="O13" s="279">
        <f>Narrative!M59</f>
        <v>0</v>
      </c>
      <c r="P13" s="230"/>
    </row>
    <row r="14" spans="1:22" ht="12.75" customHeight="1" x14ac:dyDescent="0.2">
      <c r="A14" s="122" t="s">
        <v>229</v>
      </c>
      <c r="B14" s="123"/>
      <c r="C14" s="123"/>
      <c r="D14" s="124"/>
      <c r="E14" s="125"/>
      <c r="F14" s="125"/>
      <c r="G14" s="125"/>
      <c r="H14" s="126"/>
      <c r="I14" s="126"/>
      <c r="J14" s="127"/>
      <c r="K14" s="126"/>
      <c r="L14" s="125"/>
      <c r="M14" s="125"/>
      <c r="N14" s="125"/>
      <c r="O14" s="127"/>
      <c r="P14" s="125"/>
    </row>
    <row r="15" spans="1:22" x14ac:dyDescent="0.2">
      <c r="A15" s="121" t="s">
        <v>230</v>
      </c>
      <c r="B15" s="121"/>
      <c r="C15" s="121"/>
      <c r="D15" s="128"/>
      <c r="E15" s="128"/>
      <c r="F15" s="128"/>
      <c r="G15" s="128"/>
      <c r="H15" s="117"/>
      <c r="I15" s="117"/>
      <c r="J15" s="119"/>
      <c r="K15" s="117"/>
      <c r="L15" s="129"/>
      <c r="M15" s="129"/>
      <c r="N15" s="129"/>
      <c r="O15" s="119"/>
      <c r="P15" s="129"/>
    </row>
    <row r="16" spans="1:22" x14ac:dyDescent="0.2">
      <c r="A16" s="598" t="s">
        <v>127</v>
      </c>
      <c r="B16" s="599"/>
      <c r="C16" s="600"/>
      <c r="D16" s="230"/>
      <c r="E16" s="230"/>
      <c r="F16" s="230"/>
      <c r="G16" s="230"/>
      <c r="H16" s="230"/>
      <c r="I16" s="230"/>
      <c r="J16" s="231"/>
      <c r="K16" s="230"/>
      <c r="L16" s="230"/>
      <c r="M16" s="230"/>
      <c r="N16" s="230"/>
      <c r="O16" s="307">
        <v>0</v>
      </c>
      <c r="P16" s="230"/>
    </row>
    <row r="17" spans="1:16" x14ac:dyDescent="0.2">
      <c r="A17" s="598" t="s">
        <v>128</v>
      </c>
      <c r="B17" s="599"/>
      <c r="C17" s="600"/>
      <c r="D17" s="230"/>
      <c r="E17" s="230"/>
      <c r="F17" s="230"/>
      <c r="G17" s="230"/>
      <c r="H17" s="230"/>
      <c r="I17" s="230"/>
      <c r="J17" s="231"/>
      <c r="K17" s="230"/>
      <c r="L17" s="230"/>
      <c r="M17" s="230"/>
      <c r="N17" s="230"/>
      <c r="O17" s="75">
        <v>0</v>
      </c>
      <c r="P17" s="230"/>
    </row>
    <row r="18" spans="1:16" x14ac:dyDescent="0.2">
      <c r="A18" s="598" t="s">
        <v>129</v>
      </c>
      <c r="B18" s="599"/>
      <c r="C18" s="600"/>
      <c r="D18" s="230"/>
      <c r="E18" s="230"/>
      <c r="F18" s="230"/>
      <c r="G18" s="230"/>
      <c r="H18" s="230"/>
      <c r="I18" s="230"/>
      <c r="J18" s="231"/>
      <c r="K18" s="230"/>
      <c r="L18" s="230"/>
      <c r="M18" s="230"/>
      <c r="N18" s="230"/>
      <c r="O18" s="75">
        <v>0</v>
      </c>
      <c r="P18" s="230"/>
    </row>
    <row r="19" spans="1:16" ht="12.75" customHeight="1" x14ac:dyDescent="0.2">
      <c r="A19" s="626" t="s">
        <v>231</v>
      </c>
      <c r="B19" s="627"/>
      <c r="C19" s="628"/>
      <c r="D19" s="230"/>
      <c r="E19" s="230"/>
      <c r="F19" s="230"/>
      <c r="G19" s="230"/>
      <c r="H19" s="230"/>
      <c r="I19" s="230"/>
      <c r="J19" s="232"/>
      <c r="K19" s="230"/>
      <c r="L19" s="230"/>
      <c r="M19" s="230"/>
      <c r="N19" s="230"/>
      <c r="O19" s="232"/>
      <c r="P19" s="230"/>
    </row>
    <row r="20" spans="1:16" ht="12.75" customHeight="1" x14ac:dyDescent="0.2">
      <c r="A20" s="629" t="s">
        <v>232</v>
      </c>
      <c r="B20" s="630"/>
      <c r="C20" s="631"/>
      <c r="D20" s="230"/>
      <c r="E20" s="230"/>
      <c r="F20" s="230"/>
      <c r="G20" s="230"/>
      <c r="H20" s="230"/>
      <c r="I20" s="230"/>
      <c r="J20" s="232"/>
      <c r="K20" s="230"/>
      <c r="L20" s="230"/>
      <c r="M20" s="230"/>
      <c r="N20" s="230"/>
      <c r="O20" s="232"/>
      <c r="P20" s="230"/>
    </row>
    <row r="21" spans="1:16" ht="12.75" customHeight="1" x14ac:dyDescent="0.2">
      <c r="A21" s="606" t="s">
        <v>233</v>
      </c>
      <c r="B21" s="607"/>
      <c r="C21" s="608"/>
      <c r="D21" s="230"/>
      <c r="E21" s="230"/>
      <c r="F21" s="230"/>
      <c r="G21" s="230"/>
      <c r="H21" s="230"/>
      <c r="I21" s="230"/>
      <c r="J21" s="232"/>
      <c r="K21" s="230"/>
      <c r="L21" s="230"/>
      <c r="M21" s="230"/>
      <c r="N21" s="230"/>
      <c r="O21" s="280">
        <v>0</v>
      </c>
      <c r="P21" s="230"/>
    </row>
    <row r="22" spans="1:16" ht="12.75" customHeight="1" x14ac:dyDescent="0.2">
      <c r="A22" s="606" t="s">
        <v>234</v>
      </c>
      <c r="B22" s="607"/>
      <c r="C22" s="608"/>
      <c r="D22" s="230"/>
      <c r="E22" s="230"/>
      <c r="F22" s="230"/>
      <c r="G22" s="230"/>
      <c r="H22" s="230"/>
      <c r="I22" s="230"/>
      <c r="J22" s="232"/>
      <c r="K22" s="230"/>
      <c r="L22" s="230"/>
      <c r="M22" s="230"/>
      <c r="N22" s="230"/>
      <c r="O22" s="232"/>
      <c r="P22" s="230"/>
    </row>
    <row r="23" spans="1:16" ht="12.75" customHeight="1" x14ac:dyDescent="0.2">
      <c r="A23" s="623" t="s">
        <v>140</v>
      </c>
      <c r="B23" s="624"/>
      <c r="C23" s="625"/>
      <c r="D23" s="230"/>
      <c r="E23" s="230"/>
      <c r="F23" s="230"/>
      <c r="G23" s="230"/>
      <c r="H23" s="230"/>
      <c r="I23" s="230"/>
      <c r="J23" s="231"/>
      <c r="K23" s="230"/>
      <c r="L23" s="230"/>
      <c r="M23" s="230"/>
      <c r="N23" s="230"/>
      <c r="O23" s="231"/>
      <c r="P23" s="230"/>
    </row>
    <row r="24" spans="1:16" ht="51.75" customHeight="1" x14ac:dyDescent="0.2">
      <c r="A24" s="623" t="s">
        <v>235</v>
      </c>
      <c r="B24" s="624"/>
      <c r="C24" s="625"/>
      <c r="D24" s="230"/>
      <c r="E24" s="230"/>
      <c r="F24" s="230"/>
      <c r="G24" s="230"/>
      <c r="H24" s="230"/>
      <c r="I24" s="230"/>
      <c r="J24" s="231"/>
      <c r="K24" s="230"/>
      <c r="L24" s="230"/>
      <c r="M24" s="230"/>
      <c r="N24" s="230"/>
      <c r="O24" s="231"/>
      <c r="P24" s="230"/>
    </row>
    <row r="25" spans="1:16" x14ac:dyDescent="0.2">
      <c r="A25" s="598" t="s">
        <v>130</v>
      </c>
      <c r="B25" s="599"/>
      <c r="C25" s="600"/>
      <c r="D25" s="230"/>
      <c r="E25" s="230"/>
      <c r="F25" s="230"/>
      <c r="G25" s="230"/>
      <c r="H25" s="230"/>
      <c r="I25" s="230"/>
      <c r="J25" s="231"/>
      <c r="K25" s="230"/>
      <c r="L25" s="230"/>
      <c r="M25" s="230"/>
      <c r="N25" s="230"/>
      <c r="O25" s="75">
        <v>0</v>
      </c>
      <c r="P25" s="230"/>
    </row>
    <row r="26" spans="1:16" x14ac:dyDescent="0.2">
      <c r="A26" s="632" t="s">
        <v>132</v>
      </c>
      <c r="B26" s="633"/>
      <c r="C26" s="634"/>
      <c r="D26" s="230"/>
      <c r="E26" s="230"/>
      <c r="F26" s="230"/>
      <c r="G26" s="230"/>
      <c r="H26" s="230"/>
      <c r="I26" s="230"/>
      <c r="J26" s="231"/>
      <c r="K26" s="230"/>
      <c r="L26" s="230"/>
      <c r="M26" s="230"/>
      <c r="N26" s="230"/>
      <c r="O26" s="279">
        <f>SUM(O16:O25)</f>
        <v>0</v>
      </c>
      <c r="P26" s="74"/>
    </row>
    <row r="27" spans="1:16" x14ac:dyDescent="0.2">
      <c r="A27" s="121" t="s">
        <v>236</v>
      </c>
      <c r="B27" s="121"/>
      <c r="C27" s="121"/>
      <c r="D27" s="117"/>
      <c r="E27" s="117"/>
      <c r="F27" s="118"/>
      <c r="G27" s="118"/>
      <c r="H27" s="117"/>
      <c r="I27" s="117"/>
      <c r="J27" s="119"/>
      <c r="K27" s="117"/>
      <c r="L27" s="120"/>
      <c r="M27" s="120"/>
      <c r="N27" s="120"/>
      <c r="O27" s="119"/>
      <c r="P27" s="120"/>
    </row>
    <row r="28" spans="1:16" ht="24" customHeight="1" x14ac:dyDescent="0.2">
      <c r="A28" s="606" t="s">
        <v>237</v>
      </c>
      <c r="B28" s="607"/>
      <c r="C28" s="608"/>
      <c r="D28" s="230"/>
      <c r="E28" s="230"/>
      <c r="F28" s="230"/>
      <c r="G28" s="230"/>
      <c r="H28" s="230"/>
      <c r="I28" s="230"/>
      <c r="J28" s="231"/>
      <c r="K28" s="230"/>
      <c r="L28" s="230"/>
      <c r="M28" s="230"/>
      <c r="N28" s="230"/>
      <c r="O28" s="307">
        <v>0</v>
      </c>
      <c r="P28" s="230"/>
    </row>
    <row r="29" spans="1:16" ht="26.25" customHeight="1" x14ac:dyDescent="0.2">
      <c r="A29" s="626" t="s">
        <v>231</v>
      </c>
      <c r="B29" s="627"/>
      <c r="C29" s="628"/>
      <c r="D29" s="230"/>
      <c r="E29" s="230"/>
      <c r="F29" s="230"/>
      <c r="G29" s="230"/>
      <c r="H29" s="230"/>
      <c r="I29" s="230"/>
      <c r="J29" s="232"/>
      <c r="K29" s="230"/>
      <c r="L29" s="230"/>
      <c r="M29" s="230"/>
      <c r="N29" s="230"/>
      <c r="O29" s="232"/>
      <c r="P29" s="230"/>
    </row>
    <row r="30" spans="1:16" ht="26.25" customHeight="1" x14ac:dyDescent="0.2">
      <c r="A30" s="629" t="s">
        <v>238</v>
      </c>
      <c r="B30" s="630"/>
      <c r="C30" s="631"/>
      <c r="D30" s="230"/>
      <c r="E30" s="230"/>
      <c r="F30" s="230"/>
      <c r="G30" s="230"/>
      <c r="H30" s="230"/>
      <c r="I30" s="230"/>
      <c r="J30" s="232"/>
      <c r="K30" s="230"/>
      <c r="L30" s="230"/>
      <c r="M30" s="230"/>
      <c r="N30" s="230"/>
      <c r="O30" s="232"/>
      <c r="P30" s="230"/>
    </row>
    <row r="31" spans="1:16" ht="12.75" customHeight="1" x14ac:dyDescent="0.2">
      <c r="A31" s="606" t="s">
        <v>233</v>
      </c>
      <c r="B31" s="607"/>
      <c r="C31" s="608"/>
      <c r="D31" s="230"/>
      <c r="E31" s="230"/>
      <c r="F31" s="230"/>
      <c r="G31" s="230"/>
      <c r="H31" s="230"/>
      <c r="I31" s="230"/>
      <c r="J31" s="232"/>
      <c r="K31" s="230"/>
      <c r="L31" s="230"/>
      <c r="M31" s="230"/>
      <c r="N31" s="230"/>
      <c r="O31" s="280">
        <v>0</v>
      </c>
      <c r="P31" s="230"/>
    </row>
    <row r="32" spans="1:16" ht="27" customHeight="1" x14ac:dyDescent="0.2">
      <c r="A32" s="606" t="s">
        <v>239</v>
      </c>
      <c r="B32" s="607"/>
      <c r="C32" s="608"/>
      <c r="D32" s="230"/>
      <c r="E32" s="230"/>
      <c r="F32" s="230"/>
      <c r="G32" s="230"/>
      <c r="H32" s="230"/>
      <c r="I32" s="230"/>
      <c r="J32" s="232"/>
      <c r="K32" s="230"/>
      <c r="L32" s="230"/>
      <c r="M32" s="230"/>
      <c r="N32" s="230"/>
      <c r="O32" s="232"/>
      <c r="P32" s="230"/>
    </row>
    <row r="33" spans="1:16" ht="31.5" customHeight="1" x14ac:dyDescent="0.2">
      <c r="A33" s="606" t="s">
        <v>240</v>
      </c>
      <c r="B33" s="607"/>
      <c r="C33" s="608"/>
      <c r="D33" s="230"/>
      <c r="E33" s="230"/>
      <c r="F33" s="233"/>
      <c r="G33" s="233"/>
      <c r="H33" s="230"/>
      <c r="I33" s="230"/>
      <c r="J33" s="231"/>
      <c r="K33" s="230"/>
      <c r="L33" s="230"/>
      <c r="M33" s="230"/>
      <c r="N33" s="230"/>
      <c r="O33" s="231"/>
      <c r="P33" s="230"/>
    </row>
    <row r="34" spans="1:16" ht="42.75" customHeight="1" x14ac:dyDescent="0.2">
      <c r="A34" s="623" t="s">
        <v>241</v>
      </c>
      <c r="B34" s="624"/>
      <c r="C34" s="625"/>
      <c r="D34" s="230"/>
      <c r="E34" s="230"/>
      <c r="F34" s="230"/>
      <c r="G34" s="230"/>
      <c r="H34" s="230"/>
      <c r="I34" s="230"/>
      <c r="J34" s="231"/>
      <c r="K34" s="230"/>
      <c r="L34" s="230"/>
      <c r="M34" s="230"/>
      <c r="N34" s="230"/>
      <c r="O34" s="231"/>
      <c r="P34" s="230"/>
    </row>
    <row r="35" spans="1:16" x14ac:dyDescent="0.2">
      <c r="A35" s="632" t="s">
        <v>136</v>
      </c>
      <c r="B35" s="633"/>
      <c r="C35" s="634"/>
      <c r="D35" s="230"/>
      <c r="E35" s="230"/>
      <c r="F35" s="230"/>
      <c r="G35" s="230"/>
      <c r="H35" s="230"/>
      <c r="I35" s="230"/>
      <c r="J35" s="231"/>
      <c r="K35" s="230"/>
      <c r="L35" s="230"/>
      <c r="M35" s="230"/>
      <c r="N35" s="230"/>
      <c r="O35" s="279">
        <f>SUM(O28:O34)</f>
        <v>0</v>
      </c>
      <c r="P35" s="230"/>
    </row>
    <row r="36" spans="1:16" x14ac:dyDescent="0.2">
      <c r="A36" s="121" t="s">
        <v>242</v>
      </c>
      <c r="B36" s="121"/>
      <c r="C36" s="121"/>
      <c r="D36" s="117"/>
      <c r="E36" s="117"/>
      <c r="F36" s="118"/>
      <c r="G36" s="118"/>
      <c r="H36" s="117"/>
      <c r="I36" s="117"/>
      <c r="J36" s="119"/>
      <c r="K36" s="117"/>
      <c r="L36" s="120"/>
      <c r="M36" s="120"/>
      <c r="N36" s="120"/>
      <c r="O36" s="119"/>
      <c r="P36" s="120"/>
    </row>
    <row r="37" spans="1:16" x14ac:dyDescent="0.2">
      <c r="A37" s="598" t="s">
        <v>138</v>
      </c>
      <c r="B37" s="599"/>
      <c r="C37" s="600"/>
      <c r="D37" s="230"/>
      <c r="E37" s="230"/>
      <c r="F37" s="230"/>
      <c r="G37" s="230"/>
      <c r="H37" s="230"/>
      <c r="I37" s="230"/>
      <c r="J37" s="231"/>
      <c r="K37" s="234"/>
      <c r="L37" s="230"/>
      <c r="M37" s="230"/>
      <c r="N37" s="230"/>
      <c r="O37" s="75">
        <v>0</v>
      </c>
      <c r="P37" s="230"/>
    </row>
    <row r="38" spans="1:16" x14ac:dyDescent="0.2">
      <c r="A38" s="598" t="s">
        <v>139</v>
      </c>
      <c r="B38" s="599"/>
      <c r="C38" s="600"/>
      <c r="D38" s="230"/>
      <c r="E38" s="230"/>
      <c r="F38" s="230"/>
      <c r="G38" s="230"/>
      <c r="H38" s="230"/>
      <c r="I38" s="230"/>
      <c r="J38" s="231"/>
      <c r="K38" s="230"/>
      <c r="L38" s="230"/>
      <c r="M38" s="230"/>
      <c r="N38" s="230"/>
      <c r="O38" s="75">
        <v>0</v>
      </c>
      <c r="P38" s="230"/>
    </row>
    <row r="39" spans="1:16" ht="12.75" customHeight="1" x14ac:dyDescent="0.2">
      <c r="A39" s="635" t="s">
        <v>243</v>
      </c>
      <c r="B39" s="636"/>
      <c r="C39" s="637"/>
      <c r="D39" s="230"/>
      <c r="E39" s="230"/>
      <c r="F39" s="230"/>
      <c r="G39" s="230"/>
      <c r="H39" s="230"/>
      <c r="I39" s="230"/>
      <c r="J39" s="231"/>
      <c r="K39" s="230"/>
      <c r="L39" s="230"/>
      <c r="M39" s="230"/>
      <c r="N39" s="230"/>
      <c r="O39" s="231"/>
      <c r="P39" s="230"/>
    </row>
    <row r="40" spans="1:16" ht="12.75" customHeight="1" x14ac:dyDescent="0.2">
      <c r="A40" s="629" t="s">
        <v>232</v>
      </c>
      <c r="B40" s="630"/>
      <c r="C40" s="631"/>
      <c r="D40" s="230"/>
      <c r="E40" s="230"/>
      <c r="F40" s="230"/>
      <c r="G40" s="230"/>
      <c r="H40" s="230"/>
      <c r="I40" s="230"/>
      <c r="J40" s="232"/>
      <c r="K40" s="230"/>
      <c r="L40" s="230"/>
      <c r="M40" s="230"/>
      <c r="N40" s="230"/>
      <c r="O40" s="232"/>
      <c r="P40" s="230"/>
    </row>
    <row r="41" spans="1:16" ht="12.75" customHeight="1" x14ac:dyDescent="0.2">
      <c r="A41" s="606" t="s">
        <v>234</v>
      </c>
      <c r="B41" s="607"/>
      <c r="C41" s="608"/>
      <c r="D41" s="230"/>
      <c r="E41" s="230"/>
      <c r="F41" s="230"/>
      <c r="G41" s="230"/>
      <c r="H41" s="230"/>
      <c r="I41" s="230"/>
      <c r="J41" s="232"/>
      <c r="K41" s="230"/>
      <c r="L41" s="230"/>
      <c r="M41" s="230"/>
      <c r="N41" s="230"/>
      <c r="O41" s="232"/>
      <c r="P41" s="230"/>
    </row>
    <row r="42" spans="1:16" x14ac:dyDescent="0.2">
      <c r="A42" s="598" t="s">
        <v>233</v>
      </c>
      <c r="B42" s="599"/>
      <c r="C42" s="600"/>
      <c r="D42" s="230"/>
      <c r="E42" s="230"/>
      <c r="F42" s="230"/>
      <c r="G42" s="230"/>
      <c r="H42" s="230"/>
      <c r="I42" s="230"/>
      <c r="J42" s="231"/>
      <c r="K42" s="230"/>
      <c r="L42" s="230"/>
      <c r="M42" s="230"/>
      <c r="N42" s="230"/>
      <c r="O42" s="280">
        <v>0</v>
      </c>
      <c r="P42" s="230"/>
    </row>
    <row r="43" spans="1:16" x14ac:dyDescent="0.2">
      <c r="A43" s="598" t="s">
        <v>140</v>
      </c>
      <c r="B43" s="599"/>
      <c r="C43" s="600"/>
      <c r="D43" s="230"/>
      <c r="E43" s="230"/>
      <c r="F43" s="230"/>
      <c r="G43" s="230"/>
      <c r="H43" s="230"/>
      <c r="I43" s="230"/>
      <c r="J43" s="231"/>
      <c r="K43" s="230"/>
      <c r="L43" s="230"/>
      <c r="M43" s="230"/>
      <c r="N43" s="230"/>
      <c r="O43" s="75">
        <v>0</v>
      </c>
      <c r="P43" s="230"/>
    </row>
    <row r="44" spans="1:16" ht="27.75" customHeight="1" x14ac:dyDescent="0.2">
      <c r="A44" s="606" t="s">
        <v>244</v>
      </c>
      <c r="B44" s="607"/>
      <c r="C44" s="608"/>
      <c r="D44" s="230"/>
      <c r="E44" s="230"/>
      <c r="F44" s="230"/>
      <c r="G44" s="230"/>
      <c r="H44" s="230"/>
      <c r="I44" s="230"/>
      <c r="J44" s="231"/>
      <c r="K44" s="230"/>
      <c r="L44" s="230"/>
      <c r="M44" s="230"/>
      <c r="N44" s="230"/>
      <c r="O44" s="231"/>
      <c r="P44" s="230"/>
    </row>
    <row r="45" spans="1:16" x14ac:dyDescent="0.2">
      <c r="A45" s="598" t="s">
        <v>130</v>
      </c>
      <c r="B45" s="599"/>
      <c r="C45" s="600"/>
      <c r="D45" s="230"/>
      <c r="E45" s="230"/>
      <c r="F45" s="230"/>
      <c r="G45" s="230"/>
      <c r="H45" s="230"/>
      <c r="I45" s="230"/>
      <c r="J45" s="231"/>
      <c r="K45" s="230"/>
      <c r="L45" s="230"/>
      <c r="M45" s="230"/>
      <c r="N45" s="230"/>
      <c r="O45" s="75">
        <v>0</v>
      </c>
      <c r="P45" s="230"/>
    </row>
    <row r="46" spans="1:16" ht="12.75" customHeight="1" x14ac:dyDescent="0.2">
      <c r="A46" s="638" t="s">
        <v>142</v>
      </c>
      <c r="B46" s="639"/>
      <c r="C46" s="640"/>
      <c r="D46" s="230"/>
      <c r="E46" s="230"/>
      <c r="F46" s="230"/>
      <c r="G46" s="230"/>
      <c r="H46" s="230"/>
      <c r="I46" s="230"/>
      <c r="J46" s="231"/>
      <c r="K46" s="230"/>
      <c r="L46" s="230"/>
      <c r="M46" s="230"/>
      <c r="N46" s="230"/>
      <c r="O46" s="279">
        <f>SUM(O37:O45)</f>
        <v>0</v>
      </c>
      <c r="P46" s="230"/>
    </row>
    <row r="47" spans="1:16" x14ac:dyDescent="0.2">
      <c r="A47" s="121" t="s">
        <v>245</v>
      </c>
      <c r="B47" s="121"/>
      <c r="C47" s="121"/>
      <c r="D47" s="117"/>
      <c r="E47" s="117"/>
      <c r="F47" s="118"/>
      <c r="G47" s="118"/>
      <c r="H47" s="117"/>
      <c r="I47" s="117"/>
      <c r="J47" s="119"/>
      <c r="K47" s="117"/>
      <c r="L47" s="120"/>
      <c r="M47" s="120"/>
      <c r="N47" s="120"/>
      <c r="O47" s="119"/>
      <c r="P47" s="120"/>
    </row>
    <row r="48" spans="1:16" ht="12.75" customHeight="1" x14ac:dyDescent="0.2">
      <c r="A48" s="606" t="s">
        <v>246</v>
      </c>
      <c r="B48" s="607"/>
      <c r="C48" s="608"/>
      <c r="D48" s="230"/>
      <c r="E48" s="230"/>
      <c r="F48" s="230"/>
      <c r="G48" s="230"/>
      <c r="H48" s="230"/>
      <c r="I48" s="230"/>
      <c r="J48" s="232"/>
      <c r="K48" s="230"/>
      <c r="L48" s="230"/>
      <c r="M48" s="230"/>
      <c r="N48" s="230"/>
      <c r="O48" s="232"/>
      <c r="P48" s="230"/>
    </row>
    <row r="49" spans="1:16" x14ac:dyDescent="0.2">
      <c r="A49" s="598" t="s">
        <v>144</v>
      </c>
      <c r="B49" s="599"/>
      <c r="C49" s="600"/>
      <c r="D49" s="230"/>
      <c r="E49" s="230"/>
      <c r="F49" s="230"/>
      <c r="G49" s="230"/>
      <c r="H49" s="230"/>
      <c r="I49" s="230"/>
      <c r="J49" s="232"/>
      <c r="K49" s="230"/>
      <c r="L49" s="230"/>
      <c r="M49" s="230"/>
      <c r="N49" s="230"/>
      <c r="O49" s="75">
        <v>0</v>
      </c>
      <c r="P49" s="230"/>
    </row>
    <row r="50" spans="1:16" x14ac:dyDescent="0.2">
      <c r="A50" s="598" t="s">
        <v>145</v>
      </c>
      <c r="B50" s="599"/>
      <c r="C50" s="600"/>
      <c r="D50" s="230"/>
      <c r="E50" s="230"/>
      <c r="F50" s="230"/>
      <c r="G50" s="230"/>
      <c r="H50" s="230"/>
      <c r="I50" s="230"/>
      <c r="J50" s="231"/>
      <c r="K50" s="230"/>
      <c r="L50" s="230"/>
      <c r="M50" s="230"/>
      <c r="N50" s="230"/>
      <c r="O50" s="75">
        <v>0</v>
      </c>
      <c r="P50" s="230"/>
    </row>
    <row r="51" spans="1:16" ht="12.75" customHeight="1" x14ac:dyDescent="0.2">
      <c r="A51" s="635" t="s">
        <v>243</v>
      </c>
      <c r="B51" s="636"/>
      <c r="C51" s="637"/>
      <c r="D51" s="230"/>
      <c r="E51" s="230"/>
      <c r="F51" s="230"/>
      <c r="G51" s="230"/>
      <c r="H51" s="230"/>
      <c r="I51" s="230"/>
      <c r="J51" s="231"/>
      <c r="K51" s="230"/>
      <c r="L51" s="230"/>
      <c r="M51" s="230"/>
      <c r="N51" s="230"/>
      <c r="O51" s="231"/>
      <c r="P51" s="230"/>
    </row>
    <row r="52" spans="1:16" ht="12.75" customHeight="1" x14ac:dyDescent="0.2">
      <c r="A52" s="629" t="s">
        <v>232</v>
      </c>
      <c r="B52" s="630"/>
      <c r="C52" s="631"/>
      <c r="D52" s="230"/>
      <c r="E52" s="230"/>
      <c r="F52" s="230"/>
      <c r="G52" s="230"/>
      <c r="H52" s="230"/>
      <c r="I52" s="230"/>
      <c r="J52" s="231"/>
      <c r="K52" s="230"/>
      <c r="L52" s="230"/>
      <c r="M52" s="230"/>
      <c r="N52" s="230"/>
      <c r="O52" s="231"/>
      <c r="P52" s="230"/>
    </row>
    <row r="53" spans="1:16" x14ac:dyDescent="0.2">
      <c r="A53" s="598" t="s">
        <v>233</v>
      </c>
      <c r="B53" s="599"/>
      <c r="C53" s="600"/>
      <c r="D53" s="230"/>
      <c r="E53" s="230"/>
      <c r="F53" s="230"/>
      <c r="G53" s="230"/>
      <c r="H53" s="230"/>
      <c r="I53" s="230"/>
      <c r="J53" s="231"/>
      <c r="K53" s="230"/>
      <c r="L53" s="230"/>
      <c r="M53" s="230"/>
      <c r="N53" s="230"/>
      <c r="O53" s="280">
        <v>0</v>
      </c>
      <c r="P53" s="230"/>
    </row>
    <row r="54" spans="1:16" ht="12.75" customHeight="1" x14ac:dyDescent="0.2">
      <c r="A54" s="606" t="s">
        <v>234</v>
      </c>
      <c r="B54" s="607"/>
      <c r="C54" s="608"/>
      <c r="D54" s="230"/>
      <c r="E54" s="230"/>
      <c r="F54" s="230"/>
      <c r="G54" s="230"/>
      <c r="H54" s="230"/>
      <c r="I54" s="230"/>
      <c r="J54" s="232"/>
      <c r="K54" s="233"/>
      <c r="L54" s="233"/>
      <c r="M54" s="233"/>
      <c r="N54" s="233"/>
      <c r="O54" s="232"/>
      <c r="P54" s="230"/>
    </row>
    <row r="55" spans="1:16" x14ac:dyDescent="0.2">
      <c r="A55" s="598" t="s">
        <v>130</v>
      </c>
      <c r="B55" s="599"/>
      <c r="C55" s="600"/>
      <c r="D55" s="230"/>
      <c r="E55" s="230"/>
      <c r="F55" s="230"/>
      <c r="G55" s="230"/>
      <c r="H55" s="230"/>
      <c r="I55" s="230"/>
      <c r="J55" s="231"/>
      <c r="K55" s="230"/>
      <c r="L55" s="230"/>
      <c r="M55" s="230"/>
      <c r="N55" s="230"/>
      <c r="O55" s="75">
        <v>0</v>
      </c>
      <c r="P55" s="230"/>
    </row>
    <row r="56" spans="1:16" x14ac:dyDescent="0.2">
      <c r="A56" s="632" t="s">
        <v>146</v>
      </c>
      <c r="B56" s="633"/>
      <c r="C56" s="634"/>
      <c r="D56" s="230"/>
      <c r="E56" s="230"/>
      <c r="F56" s="230"/>
      <c r="G56" s="230"/>
      <c r="H56" s="230"/>
      <c r="I56" s="230"/>
      <c r="J56" s="231"/>
      <c r="K56" s="230"/>
      <c r="L56" s="230"/>
      <c r="M56" s="230"/>
      <c r="N56" s="230"/>
      <c r="O56" s="279">
        <f>SUM(O48:O55)</f>
        <v>0</v>
      </c>
      <c r="P56" s="230"/>
    </row>
    <row r="57" spans="1:16" ht="12" customHeight="1" x14ac:dyDescent="0.2">
      <c r="A57" s="641" t="s">
        <v>247</v>
      </c>
      <c r="B57" s="642"/>
      <c r="C57" s="643"/>
      <c r="D57" s="117"/>
      <c r="E57" s="117"/>
      <c r="F57" s="118"/>
      <c r="G57" s="118"/>
      <c r="H57" s="117"/>
      <c r="I57" s="117"/>
      <c r="J57" s="119"/>
      <c r="K57" s="117"/>
      <c r="L57" s="120"/>
      <c r="M57" s="120"/>
      <c r="N57" s="120"/>
      <c r="O57" s="119"/>
      <c r="P57" s="120"/>
    </row>
    <row r="58" spans="1:16" x14ac:dyDescent="0.2">
      <c r="A58" s="598" t="s">
        <v>148</v>
      </c>
      <c r="B58" s="599"/>
      <c r="C58" s="600"/>
      <c r="D58" s="230"/>
      <c r="E58" s="230"/>
      <c r="F58" s="230"/>
      <c r="G58" s="230"/>
      <c r="H58" s="230"/>
      <c r="I58" s="230"/>
      <c r="J58" s="231"/>
      <c r="K58" s="230"/>
      <c r="L58" s="230"/>
      <c r="M58" s="230"/>
      <c r="N58" s="230"/>
      <c r="O58" s="75">
        <v>0</v>
      </c>
      <c r="P58" s="230"/>
    </row>
    <row r="59" spans="1:16" x14ac:dyDescent="0.2">
      <c r="A59" s="598" t="s">
        <v>149</v>
      </c>
      <c r="B59" s="599"/>
      <c r="C59" s="600"/>
      <c r="D59" s="230"/>
      <c r="E59" s="230"/>
      <c r="F59" s="230"/>
      <c r="G59" s="230"/>
      <c r="H59" s="230"/>
      <c r="I59" s="230"/>
      <c r="J59" s="231"/>
      <c r="K59" s="230"/>
      <c r="L59" s="230"/>
      <c r="M59" s="230"/>
      <c r="N59" s="230"/>
      <c r="O59" s="307">
        <v>0</v>
      </c>
      <c r="P59" s="230"/>
    </row>
    <row r="60" spans="1:16" ht="12.75" customHeight="1" x14ac:dyDescent="0.2">
      <c r="A60" s="635" t="s">
        <v>243</v>
      </c>
      <c r="B60" s="636"/>
      <c r="C60" s="637"/>
      <c r="D60" s="230"/>
      <c r="E60" s="230"/>
      <c r="F60" s="230"/>
      <c r="G60" s="230"/>
      <c r="H60" s="230"/>
      <c r="I60" s="230"/>
      <c r="J60" s="232"/>
      <c r="K60" s="230"/>
      <c r="L60" s="230"/>
      <c r="M60" s="230"/>
      <c r="N60" s="230"/>
      <c r="O60" s="232"/>
      <c r="P60" s="230"/>
    </row>
    <row r="61" spans="1:16" ht="12.75" customHeight="1" x14ac:dyDescent="0.2">
      <c r="A61" s="629" t="s">
        <v>232</v>
      </c>
      <c r="B61" s="630"/>
      <c r="C61" s="631"/>
      <c r="D61" s="230"/>
      <c r="E61" s="230"/>
      <c r="F61" s="230"/>
      <c r="G61" s="230"/>
      <c r="H61" s="230"/>
      <c r="I61" s="230"/>
      <c r="J61" s="232"/>
      <c r="K61" s="230"/>
      <c r="L61" s="230"/>
      <c r="M61" s="230"/>
      <c r="N61" s="230"/>
      <c r="O61" s="232"/>
      <c r="P61" s="230"/>
    </row>
    <row r="62" spans="1:16" ht="12.75" customHeight="1" x14ac:dyDescent="0.2">
      <c r="A62" s="623" t="s">
        <v>233</v>
      </c>
      <c r="B62" s="624"/>
      <c r="C62" s="625"/>
      <c r="D62" s="230"/>
      <c r="E62" s="230"/>
      <c r="F62" s="230"/>
      <c r="G62" s="230"/>
      <c r="H62" s="230"/>
      <c r="I62" s="230"/>
      <c r="J62" s="231"/>
      <c r="K62" s="230"/>
      <c r="L62" s="230"/>
      <c r="M62" s="230"/>
      <c r="N62" s="230"/>
      <c r="O62" s="280">
        <v>0</v>
      </c>
      <c r="P62" s="230"/>
    </row>
    <row r="63" spans="1:16" ht="12.75" customHeight="1" x14ac:dyDescent="0.2">
      <c r="A63" s="606" t="s">
        <v>234</v>
      </c>
      <c r="B63" s="607"/>
      <c r="C63" s="608"/>
      <c r="D63" s="230"/>
      <c r="E63" s="230"/>
      <c r="F63" s="230"/>
      <c r="G63" s="230"/>
      <c r="H63" s="230"/>
      <c r="I63" s="230"/>
      <c r="J63" s="231"/>
      <c r="K63" s="230"/>
      <c r="L63" s="230"/>
      <c r="M63" s="230"/>
      <c r="N63" s="230"/>
      <c r="O63" s="231"/>
      <c r="P63" s="230"/>
    </row>
    <row r="64" spans="1:16" x14ac:dyDescent="0.2">
      <c r="A64" s="598" t="s">
        <v>130</v>
      </c>
      <c r="B64" s="599"/>
      <c r="C64" s="600"/>
      <c r="D64" s="230"/>
      <c r="E64" s="230"/>
      <c r="F64" s="230"/>
      <c r="G64" s="230"/>
      <c r="H64" s="230"/>
      <c r="I64" s="230"/>
      <c r="J64" s="231"/>
      <c r="K64" s="230"/>
      <c r="L64" s="230"/>
      <c r="M64" s="230"/>
      <c r="N64" s="230"/>
      <c r="O64" s="75">
        <v>0</v>
      </c>
      <c r="P64" s="230"/>
    </row>
    <row r="65" spans="1:16" x14ac:dyDescent="0.2">
      <c r="A65" s="632" t="s">
        <v>150</v>
      </c>
      <c r="B65" s="633"/>
      <c r="C65" s="634"/>
      <c r="D65" s="230"/>
      <c r="E65" s="230"/>
      <c r="F65" s="230"/>
      <c r="G65" s="230"/>
      <c r="H65" s="230"/>
      <c r="I65" s="230"/>
      <c r="J65" s="231"/>
      <c r="K65" s="230"/>
      <c r="L65" s="230"/>
      <c r="M65" s="230"/>
      <c r="N65" s="230"/>
      <c r="O65" s="279">
        <f>SUM(O58:O64)</f>
        <v>0</v>
      </c>
      <c r="P65" s="230"/>
    </row>
    <row r="66" spans="1:16" x14ac:dyDescent="0.2">
      <c r="A66" s="121" t="s">
        <v>248</v>
      </c>
      <c r="B66" s="121"/>
      <c r="C66" s="121"/>
      <c r="D66" s="117"/>
      <c r="E66" s="117"/>
      <c r="F66" s="118"/>
      <c r="G66" s="118"/>
      <c r="H66" s="117"/>
      <c r="I66" s="117"/>
      <c r="J66" s="119"/>
      <c r="K66" s="117"/>
      <c r="L66" s="120"/>
      <c r="M66" s="120"/>
      <c r="N66" s="120"/>
      <c r="O66" s="119"/>
      <c r="P66" s="120"/>
    </row>
    <row r="67" spans="1:16" x14ac:dyDescent="0.2">
      <c r="A67" s="598" t="s">
        <v>152</v>
      </c>
      <c r="B67" s="599"/>
      <c r="C67" s="600"/>
      <c r="D67" s="230"/>
      <c r="E67" s="230"/>
      <c r="F67" s="230"/>
      <c r="G67" s="230"/>
      <c r="H67" s="230"/>
      <c r="I67" s="230"/>
      <c r="J67" s="231"/>
      <c r="K67" s="230"/>
      <c r="L67" s="230"/>
      <c r="M67" s="230"/>
      <c r="N67" s="230"/>
      <c r="O67" s="307">
        <v>0</v>
      </c>
      <c r="P67" s="230"/>
    </row>
    <row r="68" spans="1:16" x14ac:dyDescent="0.2">
      <c r="A68" s="598" t="s">
        <v>153</v>
      </c>
      <c r="B68" s="599"/>
      <c r="C68" s="600"/>
      <c r="D68" s="230"/>
      <c r="E68" s="230"/>
      <c r="F68" s="230"/>
      <c r="G68" s="230"/>
      <c r="H68" s="230"/>
      <c r="I68" s="230"/>
      <c r="J68" s="231"/>
      <c r="K68" s="230"/>
      <c r="L68" s="230"/>
      <c r="M68" s="230"/>
      <c r="N68" s="230"/>
      <c r="O68" s="76">
        <v>0</v>
      </c>
      <c r="P68" s="230"/>
    </row>
    <row r="69" spans="1:16" ht="12.75" customHeight="1" x14ac:dyDescent="0.2">
      <c r="A69" s="635" t="s">
        <v>243</v>
      </c>
      <c r="B69" s="636"/>
      <c r="C69" s="637"/>
      <c r="D69" s="230"/>
      <c r="E69" s="230"/>
      <c r="F69" s="230"/>
      <c r="G69" s="230"/>
      <c r="H69" s="230"/>
      <c r="I69" s="230"/>
      <c r="J69" s="231"/>
      <c r="K69" s="230"/>
      <c r="L69" s="230"/>
      <c r="M69" s="230"/>
      <c r="N69" s="230"/>
      <c r="O69" s="231"/>
      <c r="P69" s="230"/>
    </row>
    <row r="70" spans="1:16" ht="12.75" customHeight="1" x14ac:dyDescent="0.2">
      <c r="A70" s="629" t="s">
        <v>232</v>
      </c>
      <c r="B70" s="630"/>
      <c r="C70" s="631"/>
      <c r="D70" s="230"/>
      <c r="E70" s="230"/>
      <c r="F70" s="230"/>
      <c r="G70" s="230"/>
      <c r="H70" s="230"/>
      <c r="I70" s="230"/>
      <c r="J70" s="231"/>
      <c r="K70" s="230"/>
      <c r="L70" s="230"/>
      <c r="M70" s="230"/>
      <c r="N70" s="230"/>
      <c r="O70" s="231"/>
      <c r="P70" s="230"/>
    </row>
    <row r="71" spans="1:16" x14ac:dyDescent="0.2">
      <c r="A71" s="598" t="s">
        <v>233</v>
      </c>
      <c r="B71" s="599"/>
      <c r="C71" s="600"/>
      <c r="D71" s="230"/>
      <c r="E71" s="230"/>
      <c r="F71" s="230"/>
      <c r="G71" s="230"/>
      <c r="H71" s="230"/>
      <c r="I71" s="230"/>
      <c r="J71" s="231"/>
      <c r="K71" s="230"/>
      <c r="L71" s="230"/>
      <c r="M71" s="230"/>
      <c r="N71" s="230"/>
      <c r="O71" s="280">
        <v>0</v>
      </c>
      <c r="P71" s="230"/>
    </row>
    <row r="72" spans="1:16" ht="12.75" customHeight="1" x14ac:dyDescent="0.2">
      <c r="A72" s="606" t="s">
        <v>234</v>
      </c>
      <c r="B72" s="607"/>
      <c r="C72" s="608"/>
      <c r="D72" s="230"/>
      <c r="E72" s="230"/>
      <c r="F72" s="230"/>
      <c r="G72" s="230"/>
      <c r="H72" s="230"/>
      <c r="I72" s="230"/>
      <c r="J72" s="231"/>
      <c r="K72" s="230"/>
      <c r="L72" s="230"/>
      <c r="M72" s="230"/>
      <c r="N72" s="230"/>
      <c r="O72" s="231"/>
      <c r="P72" s="230"/>
    </row>
    <row r="73" spans="1:16" x14ac:dyDescent="0.2">
      <c r="A73" s="598" t="s">
        <v>130</v>
      </c>
      <c r="B73" s="599"/>
      <c r="C73" s="600"/>
      <c r="D73" s="230"/>
      <c r="E73" s="230"/>
      <c r="F73" s="230"/>
      <c r="G73" s="230"/>
      <c r="H73" s="230"/>
      <c r="I73" s="230"/>
      <c r="J73" s="231"/>
      <c r="K73" s="230"/>
      <c r="L73" s="230"/>
      <c r="M73" s="230"/>
      <c r="N73" s="230"/>
      <c r="O73" s="231"/>
      <c r="P73" s="230"/>
    </row>
    <row r="74" spans="1:16" x14ac:dyDescent="0.2">
      <c r="A74" s="632" t="s">
        <v>154</v>
      </c>
      <c r="B74" s="633"/>
      <c r="C74" s="634"/>
      <c r="D74" s="230"/>
      <c r="E74" s="230"/>
      <c r="F74" s="230"/>
      <c r="G74" s="230"/>
      <c r="H74" s="230"/>
      <c r="I74" s="230"/>
      <c r="J74" s="231"/>
      <c r="K74" s="230"/>
      <c r="L74" s="230"/>
      <c r="M74" s="230"/>
      <c r="N74" s="230"/>
      <c r="O74" s="279">
        <f>SUM(O67:O73)</f>
        <v>0</v>
      </c>
      <c r="P74" s="230"/>
    </row>
    <row r="75" spans="1:16" x14ac:dyDescent="0.2">
      <c r="A75" s="641" t="s">
        <v>249</v>
      </c>
      <c r="B75" s="642"/>
      <c r="C75" s="643"/>
      <c r="D75" s="117"/>
      <c r="E75" s="117"/>
      <c r="F75" s="118"/>
      <c r="G75" s="118"/>
      <c r="H75" s="117"/>
      <c r="I75" s="117"/>
      <c r="J75" s="119"/>
      <c r="K75" s="117"/>
      <c r="L75" s="120"/>
      <c r="M75" s="120"/>
      <c r="N75" s="120"/>
      <c r="O75" s="119"/>
      <c r="P75" s="120"/>
    </row>
    <row r="76" spans="1:16" x14ac:dyDescent="0.2">
      <c r="A76" s="598" t="s">
        <v>156</v>
      </c>
      <c r="B76" s="599"/>
      <c r="C76" s="600"/>
      <c r="D76" s="230"/>
      <c r="E76" s="230"/>
      <c r="F76" s="230"/>
      <c r="G76" s="230"/>
      <c r="H76" s="230"/>
      <c r="I76" s="230"/>
      <c r="J76" s="231"/>
      <c r="K76" s="230"/>
      <c r="L76" s="230"/>
      <c r="M76" s="230"/>
      <c r="N76" s="230"/>
      <c r="O76" s="75">
        <v>0</v>
      </c>
      <c r="P76" s="230"/>
    </row>
    <row r="77" spans="1:16" x14ac:dyDescent="0.2">
      <c r="A77" s="598" t="s">
        <v>250</v>
      </c>
      <c r="B77" s="599"/>
      <c r="C77" s="600"/>
      <c r="D77" s="230"/>
      <c r="E77" s="230"/>
      <c r="F77" s="230"/>
      <c r="G77" s="230"/>
      <c r="H77" s="230"/>
      <c r="I77" s="230"/>
      <c r="J77" s="231"/>
      <c r="K77" s="234"/>
      <c r="L77" s="234"/>
      <c r="M77" s="234"/>
      <c r="N77" s="234"/>
      <c r="O77" s="231"/>
      <c r="P77" s="230"/>
    </row>
    <row r="78" spans="1:16" x14ac:dyDescent="0.2">
      <c r="A78" s="598" t="s">
        <v>251</v>
      </c>
      <c r="B78" s="599"/>
      <c r="C78" s="600"/>
      <c r="D78" s="230"/>
      <c r="E78" s="230"/>
      <c r="F78" s="230"/>
      <c r="G78" s="230"/>
      <c r="H78" s="230"/>
      <c r="I78" s="230"/>
      <c r="J78" s="231"/>
      <c r="K78" s="234"/>
      <c r="L78" s="234"/>
      <c r="M78" s="234"/>
      <c r="N78" s="234"/>
      <c r="O78" s="231"/>
      <c r="P78" s="230"/>
    </row>
    <row r="79" spans="1:16" x14ac:dyDescent="0.2">
      <c r="A79" s="598" t="s">
        <v>140</v>
      </c>
      <c r="B79" s="599"/>
      <c r="C79" s="600"/>
      <c r="D79" s="230"/>
      <c r="E79" s="230"/>
      <c r="F79" s="230"/>
      <c r="G79" s="230"/>
      <c r="H79" s="230"/>
      <c r="I79" s="230"/>
      <c r="J79" s="231"/>
      <c r="K79" s="235"/>
      <c r="L79" s="235"/>
      <c r="M79" s="235"/>
      <c r="N79" s="235"/>
      <c r="O79" s="75">
        <v>0</v>
      </c>
      <c r="P79" s="234"/>
    </row>
    <row r="80" spans="1:16" ht="12.75" customHeight="1" x14ac:dyDescent="0.2">
      <c r="A80" s="606" t="s">
        <v>234</v>
      </c>
      <c r="B80" s="607"/>
      <c r="C80" s="608"/>
      <c r="D80" s="230"/>
      <c r="E80" s="230"/>
      <c r="F80" s="230"/>
      <c r="G80" s="230"/>
      <c r="H80" s="230"/>
      <c r="I80" s="230"/>
      <c r="J80" s="231"/>
      <c r="K80" s="230"/>
      <c r="L80" s="230"/>
      <c r="M80" s="230"/>
      <c r="N80" s="230"/>
      <c r="O80" s="231"/>
      <c r="P80" s="230"/>
    </row>
    <row r="81" spans="1:24" x14ac:dyDescent="0.2">
      <c r="A81" s="598" t="s">
        <v>157</v>
      </c>
      <c r="B81" s="599"/>
      <c r="C81" s="600"/>
      <c r="D81" s="230"/>
      <c r="E81" s="230"/>
      <c r="F81" s="230"/>
      <c r="G81" s="230"/>
      <c r="H81" s="230"/>
      <c r="I81" s="230"/>
      <c r="J81" s="231"/>
      <c r="K81" s="230"/>
      <c r="L81" s="230"/>
      <c r="M81" s="230"/>
      <c r="N81" s="230"/>
      <c r="O81" s="75">
        <v>0</v>
      </c>
      <c r="P81" s="230"/>
    </row>
    <row r="82" spans="1:24" x14ac:dyDescent="0.2">
      <c r="A82" s="632" t="s">
        <v>158</v>
      </c>
      <c r="B82" s="633"/>
      <c r="C82" s="634"/>
      <c r="D82" s="230"/>
      <c r="E82" s="230"/>
      <c r="F82" s="230"/>
      <c r="G82" s="230"/>
      <c r="H82" s="230"/>
      <c r="I82" s="230"/>
      <c r="J82" s="231"/>
      <c r="K82" s="230"/>
      <c r="L82" s="230"/>
      <c r="M82" s="230"/>
      <c r="N82" s="230"/>
      <c r="O82" s="279">
        <f>SUM(O76:O81)</f>
        <v>0</v>
      </c>
      <c r="P82" s="230"/>
    </row>
    <row r="83" spans="1:24" x14ac:dyDescent="0.2">
      <c r="A83" s="641" t="s">
        <v>252</v>
      </c>
      <c r="B83" s="642"/>
      <c r="C83" s="643"/>
      <c r="D83" s="236"/>
      <c r="E83" s="236"/>
      <c r="F83" s="236"/>
      <c r="G83" s="236"/>
      <c r="H83" s="236"/>
      <c r="I83" s="236"/>
      <c r="J83" s="237"/>
      <c r="K83" s="236"/>
      <c r="L83" s="236"/>
      <c r="M83" s="236"/>
      <c r="N83" s="236"/>
      <c r="O83" s="116">
        <f>SUM(O26,O35,O46,O56,O65,O74,O82)</f>
        <v>0</v>
      </c>
      <c r="P83" s="236"/>
    </row>
    <row r="84" spans="1:24" s="222" customFormat="1" ht="29.45" customHeight="1" x14ac:dyDescent="0.2">
      <c r="A84" s="601" t="s">
        <v>253</v>
      </c>
      <c r="B84" s="602"/>
      <c r="C84" s="603"/>
      <c r="D84" s="236"/>
      <c r="E84" s="236"/>
      <c r="F84" s="236"/>
      <c r="G84" s="236"/>
      <c r="H84" s="236"/>
      <c r="I84" s="236"/>
      <c r="J84" s="238"/>
      <c r="K84" s="236"/>
      <c r="L84" s="236"/>
      <c r="M84" s="236"/>
      <c r="N84" s="236"/>
      <c r="O84" s="292" t="str">
        <f>IF(O83=O13,"Yes","No")</f>
        <v>Yes</v>
      </c>
      <c r="P84" s="236"/>
      <c r="Q84" s="221"/>
      <c r="R84" s="221"/>
      <c r="S84" s="221"/>
      <c r="T84" s="221"/>
    </row>
    <row r="85" spans="1:24" s="4" customFormat="1" ht="29.25" customHeight="1" x14ac:dyDescent="0.2">
      <c r="A85" s="250" t="s">
        <v>254</v>
      </c>
      <c r="B85" s="250"/>
      <c r="C85" s="250"/>
      <c r="D85" s="250"/>
      <c r="E85" s="250"/>
      <c r="F85" s="243"/>
      <c r="G85" s="243"/>
      <c r="H85" s="243"/>
      <c r="I85" s="243"/>
      <c r="J85" s="243"/>
      <c r="K85" s="243"/>
      <c r="L85" s="243"/>
      <c r="M85" s="243"/>
      <c r="N85" s="251"/>
      <c r="O85" s="251"/>
      <c r="P85" s="251"/>
      <c r="Q85" s="151"/>
      <c r="R85" s="151"/>
      <c r="S85" s="239"/>
      <c r="T85" s="239"/>
      <c r="U85" s="239"/>
      <c r="V85" s="240"/>
      <c r="X85" s="241"/>
    </row>
    <row r="86" spans="1:24" s="4" customFormat="1" ht="15" customHeight="1" x14ac:dyDescent="0.2">
      <c r="A86" s="107"/>
      <c r="B86" s="107"/>
      <c r="C86" s="107"/>
      <c r="D86" s="107"/>
      <c r="E86" s="107" t="s">
        <v>42</v>
      </c>
      <c r="F86" s="107"/>
      <c r="G86" s="107" t="str">
        <f>Narrative!A15</f>
        <v>ALBEMARLE COUNTY PUBLIC SCHOOLS</v>
      </c>
      <c r="H86" s="107"/>
      <c r="I86" s="106"/>
      <c r="J86" s="107"/>
      <c r="K86" s="107"/>
      <c r="L86" s="107"/>
      <c r="M86" s="107"/>
      <c r="N86" s="107" t="s">
        <v>43</v>
      </c>
      <c r="O86" s="107"/>
      <c r="P86" s="151">
        <f>Narrative!I15</f>
        <v>2</v>
      </c>
      <c r="Q86" s="151"/>
      <c r="R86" s="151"/>
      <c r="S86" s="239"/>
      <c r="T86" s="239"/>
      <c r="U86" s="239"/>
      <c r="V86" s="240"/>
      <c r="X86" s="241"/>
    </row>
    <row r="87" spans="1:24" s="4" customFormat="1" ht="15" customHeight="1" x14ac:dyDescent="0.2">
      <c r="A87" s="107"/>
      <c r="B87" s="107"/>
      <c r="C87" s="107"/>
      <c r="D87" s="107"/>
      <c r="E87" s="107"/>
      <c r="F87" s="107"/>
      <c r="G87" s="107"/>
      <c r="H87" s="107"/>
      <c r="I87" s="106"/>
      <c r="J87" s="107"/>
      <c r="K87" s="107"/>
      <c r="L87" s="107"/>
      <c r="M87" s="107"/>
      <c r="N87" s="107"/>
      <c r="O87" s="107"/>
      <c r="P87" s="107"/>
      <c r="Q87" s="151"/>
      <c r="R87" s="151"/>
      <c r="S87" s="239"/>
      <c r="T87" s="239"/>
      <c r="U87" s="239"/>
      <c r="V87" s="240"/>
      <c r="X87" s="241"/>
    </row>
    <row r="88" spans="1:24" s="4" customFormat="1" ht="15" customHeight="1" x14ac:dyDescent="0.2">
      <c r="A88" s="242" t="s">
        <v>255</v>
      </c>
      <c r="B88" s="242"/>
      <c r="C88" s="242"/>
      <c r="D88" s="243"/>
      <c r="E88" s="243"/>
      <c r="F88" s="243"/>
      <c r="G88" s="243"/>
      <c r="H88" s="243"/>
      <c r="I88" s="243"/>
      <c r="J88" s="243"/>
      <c r="K88" s="243"/>
      <c r="L88" s="243"/>
      <c r="M88" s="243"/>
      <c r="N88" s="243"/>
      <c r="O88" s="243"/>
      <c r="P88" s="243"/>
      <c r="Q88" s="151"/>
      <c r="R88" s="151"/>
      <c r="S88" s="239"/>
      <c r="T88" s="239"/>
      <c r="U88" s="239"/>
      <c r="V88" s="240"/>
      <c r="X88" s="241"/>
    </row>
    <row r="89" spans="1:24" s="4" customFormat="1" ht="15" customHeight="1" x14ac:dyDescent="0.25">
      <c r="A89" s="91" t="s">
        <v>256</v>
      </c>
      <c r="B89" s="91"/>
      <c r="C89" s="91"/>
      <c r="D89" s="82"/>
      <c r="E89" s="82"/>
      <c r="F89" s="82"/>
      <c r="G89" s="82"/>
      <c r="H89" s="82"/>
      <c r="I89" s="82"/>
      <c r="J89" s="82"/>
      <c r="K89" s="82"/>
      <c r="L89" s="82"/>
      <c r="M89" s="82"/>
      <c r="N89" s="82"/>
      <c r="O89" s="82"/>
      <c r="P89" s="82"/>
      <c r="Q89" s="151"/>
      <c r="R89" s="151"/>
      <c r="S89" s="239"/>
      <c r="T89" s="239"/>
      <c r="U89" s="239"/>
      <c r="V89" s="240"/>
      <c r="X89" s="241"/>
    </row>
    <row r="90" spans="1:24" s="4" customFormat="1" ht="15" customHeight="1" x14ac:dyDescent="0.25">
      <c r="A90" s="91"/>
      <c r="B90" s="91"/>
      <c r="C90" s="91"/>
      <c r="D90" s="82"/>
      <c r="E90" s="82"/>
      <c r="F90" s="82"/>
      <c r="G90" s="82"/>
      <c r="H90" s="82"/>
      <c r="I90" s="82"/>
      <c r="J90" s="82"/>
      <c r="K90" s="82"/>
      <c r="L90" s="82"/>
      <c r="M90" s="82"/>
      <c r="N90" s="82"/>
      <c r="O90" s="82"/>
      <c r="P90" s="82"/>
      <c r="Q90" s="151"/>
      <c r="R90" s="151"/>
      <c r="S90" s="239"/>
      <c r="T90" s="239"/>
      <c r="U90" s="239"/>
      <c r="V90" s="240"/>
      <c r="X90" s="241"/>
    </row>
    <row r="91" spans="1:24" s="4" customFormat="1" ht="15" customHeight="1" x14ac:dyDescent="0.2">
      <c r="A91" s="646" t="s">
        <v>170</v>
      </c>
      <c r="B91" s="646"/>
      <c r="C91" s="646"/>
      <c r="D91" s="646"/>
      <c r="E91" s="646"/>
      <c r="F91" s="646"/>
      <c r="G91" s="646"/>
      <c r="H91" s="646"/>
      <c r="I91" s="646"/>
      <c r="J91" s="646"/>
      <c r="K91" s="646"/>
      <c r="L91" s="646"/>
      <c r="M91" s="646"/>
      <c r="N91" s="646"/>
      <c r="O91" s="646"/>
      <c r="P91" s="646"/>
      <c r="Q91" s="151"/>
      <c r="R91" s="151"/>
      <c r="S91" s="239"/>
      <c r="T91" s="239"/>
      <c r="U91" s="239"/>
      <c r="V91" s="240"/>
      <c r="X91" s="241"/>
    </row>
    <row r="92" spans="1:24" s="4" customFormat="1" ht="15" customHeight="1" x14ac:dyDescent="0.25">
      <c r="A92" s="244" t="s">
        <v>171</v>
      </c>
      <c r="B92" s="242"/>
      <c r="C92" s="242"/>
      <c r="D92" s="243"/>
      <c r="E92" s="243"/>
      <c r="F92" s="243"/>
      <c r="G92" s="243"/>
      <c r="H92" s="243"/>
      <c r="I92" s="243"/>
      <c r="J92" s="243"/>
      <c r="K92" s="243"/>
      <c r="L92" s="243"/>
      <c r="M92" s="243"/>
      <c r="N92" s="243"/>
      <c r="O92" s="243"/>
      <c r="P92" s="243"/>
      <c r="Q92" s="151"/>
      <c r="R92" s="151"/>
      <c r="S92" s="239"/>
      <c r="T92" s="239"/>
      <c r="U92" s="239"/>
      <c r="V92" s="240"/>
      <c r="X92" s="241"/>
    </row>
    <row r="93" spans="1:24" s="4" customFormat="1" ht="75" customHeight="1" x14ac:dyDescent="0.2">
      <c r="A93" s="470"/>
      <c r="B93" s="471"/>
      <c r="C93" s="471"/>
      <c r="D93" s="471"/>
      <c r="E93" s="471"/>
      <c r="F93" s="471"/>
      <c r="G93" s="471"/>
      <c r="H93" s="471"/>
      <c r="I93" s="471"/>
      <c r="J93" s="471"/>
      <c r="K93" s="471"/>
      <c r="L93" s="471"/>
      <c r="M93" s="471"/>
      <c r="N93" s="471"/>
      <c r="O93" s="471"/>
      <c r="P93" s="472"/>
      <c r="Q93" s="151"/>
      <c r="R93" s="151"/>
      <c r="S93" s="239"/>
      <c r="T93" s="239"/>
      <c r="U93" s="239"/>
      <c r="V93" s="240"/>
      <c r="X93" s="241"/>
    </row>
    <row r="94" spans="1:24" s="4" customFormat="1" ht="75" customHeight="1" x14ac:dyDescent="0.2">
      <c r="A94" s="473"/>
      <c r="B94" s="474"/>
      <c r="C94" s="474"/>
      <c r="D94" s="474"/>
      <c r="E94" s="474"/>
      <c r="F94" s="474"/>
      <c r="G94" s="474"/>
      <c r="H94" s="474"/>
      <c r="I94" s="474"/>
      <c r="J94" s="474"/>
      <c r="K94" s="474"/>
      <c r="L94" s="474"/>
      <c r="M94" s="474"/>
      <c r="N94" s="474"/>
      <c r="O94" s="474"/>
      <c r="P94" s="475"/>
      <c r="Q94" s="151"/>
      <c r="R94" s="151"/>
      <c r="S94" s="239"/>
      <c r="T94" s="239"/>
      <c r="U94" s="239"/>
      <c r="V94" s="240"/>
      <c r="X94" s="241"/>
    </row>
    <row r="95" spans="1:24" s="4" customFormat="1" ht="15" customHeight="1" x14ac:dyDescent="0.2">
      <c r="A95" s="647" t="s">
        <v>172</v>
      </c>
      <c r="B95" s="648"/>
      <c r="C95" s="648"/>
      <c r="D95" s="648"/>
      <c r="E95" s="648"/>
      <c r="F95" s="648"/>
      <c r="G95" s="649"/>
      <c r="H95" s="650" t="s">
        <v>257</v>
      </c>
      <c r="I95" s="651"/>
      <c r="J95" s="651"/>
      <c r="K95" s="652"/>
      <c r="L95" s="651" t="s">
        <v>174</v>
      </c>
      <c r="M95" s="652"/>
      <c r="N95" s="650" t="s">
        <v>175</v>
      </c>
      <c r="O95" s="651"/>
      <c r="P95" s="652"/>
      <c r="Q95" s="151"/>
      <c r="R95" s="151"/>
      <c r="S95" s="239"/>
      <c r="T95" s="239"/>
      <c r="U95" s="239"/>
      <c r="V95" s="240"/>
      <c r="X95" s="241"/>
    </row>
    <row r="96" spans="1:24" s="4" customFormat="1" ht="15" customHeight="1" x14ac:dyDescent="0.2">
      <c r="A96" s="653"/>
      <c r="B96" s="654"/>
      <c r="C96" s="654"/>
      <c r="D96" s="654"/>
      <c r="E96" s="654"/>
      <c r="F96" s="654"/>
      <c r="G96" s="655"/>
      <c r="H96" s="656"/>
      <c r="I96" s="657"/>
      <c r="J96" s="657"/>
      <c r="K96" s="658"/>
      <c r="L96" s="659"/>
      <c r="M96" s="660"/>
      <c r="N96" s="661"/>
      <c r="O96" s="662"/>
      <c r="P96" s="663"/>
      <c r="Q96" s="151"/>
      <c r="R96" s="151"/>
      <c r="S96" s="239"/>
      <c r="T96" s="239"/>
      <c r="U96" s="239"/>
      <c r="V96" s="240"/>
      <c r="X96" s="241"/>
    </row>
    <row r="97" spans="1:24" s="4" customFormat="1" ht="15" customHeight="1" x14ac:dyDescent="0.2">
      <c r="A97" s="653"/>
      <c r="B97" s="654"/>
      <c r="C97" s="654"/>
      <c r="D97" s="654"/>
      <c r="E97" s="654"/>
      <c r="F97" s="654"/>
      <c r="G97" s="655"/>
      <c r="H97" s="656"/>
      <c r="I97" s="657"/>
      <c r="J97" s="657"/>
      <c r="K97" s="658"/>
      <c r="L97" s="659"/>
      <c r="M97" s="660"/>
      <c r="N97" s="661"/>
      <c r="O97" s="662"/>
      <c r="P97" s="663"/>
      <c r="Q97" s="151"/>
      <c r="R97" s="151"/>
      <c r="S97" s="239"/>
      <c r="T97" s="239"/>
      <c r="U97" s="239"/>
      <c r="V97" s="240"/>
      <c r="X97" s="241"/>
    </row>
    <row r="98" spans="1:24" s="4" customFormat="1" ht="15" customHeight="1" x14ac:dyDescent="0.2">
      <c r="A98" s="653"/>
      <c r="B98" s="654"/>
      <c r="C98" s="654"/>
      <c r="D98" s="654"/>
      <c r="E98" s="654"/>
      <c r="F98" s="654"/>
      <c r="G98" s="655"/>
      <c r="H98" s="656"/>
      <c r="I98" s="657"/>
      <c r="J98" s="657"/>
      <c r="K98" s="658"/>
      <c r="L98" s="659"/>
      <c r="M98" s="660"/>
      <c r="N98" s="661"/>
      <c r="O98" s="662"/>
      <c r="P98" s="663"/>
      <c r="Q98" s="151"/>
      <c r="R98" s="151"/>
      <c r="S98" s="239"/>
      <c r="T98" s="239"/>
      <c r="U98" s="239"/>
      <c r="V98" s="240"/>
      <c r="X98" s="241"/>
    </row>
    <row r="99" spans="1:24" s="4" customFormat="1" ht="15" customHeight="1" x14ac:dyDescent="0.2">
      <c r="A99" s="653"/>
      <c r="B99" s="654"/>
      <c r="C99" s="654"/>
      <c r="D99" s="654"/>
      <c r="E99" s="654"/>
      <c r="F99" s="654"/>
      <c r="G99" s="655"/>
      <c r="H99" s="656"/>
      <c r="I99" s="657"/>
      <c r="J99" s="657"/>
      <c r="K99" s="658"/>
      <c r="L99" s="659"/>
      <c r="M99" s="660"/>
      <c r="N99" s="661"/>
      <c r="O99" s="662"/>
      <c r="P99" s="663"/>
      <c r="Q99" s="151"/>
      <c r="R99" s="151"/>
      <c r="S99" s="239"/>
      <c r="T99" s="239"/>
      <c r="U99" s="239"/>
      <c r="V99" s="240"/>
      <c r="X99" s="241"/>
    </row>
    <row r="100" spans="1:24" s="4" customFormat="1" ht="15" customHeight="1" x14ac:dyDescent="0.2">
      <c r="A100" s="653"/>
      <c r="B100" s="654"/>
      <c r="C100" s="654"/>
      <c r="D100" s="654"/>
      <c r="E100" s="654"/>
      <c r="F100" s="654"/>
      <c r="G100" s="655"/>
      <c r="H100" s="656"/>
      <c r="I100" s="657"/>
      <c r="J100" s="657"/>
      <c r="K100" s="658"/>
      <c r="L100" s="659"/>
      <c r="M100" s="660"/>
      <c r="N100" s="661"/>
      <c r="O100" s="662"/>
      <c r="P100" s="663"/>
      <c r="Q100" s="151"/>
      <c r="R100" s="151"/>
      <c r="S100" s="239"/>
      <c r="T100" s="239"/>
      <c r="U100" s="239"/>
      <c r="V100" s="240"/>
      <c r="X100" s="241"/>
    </row>
    <row r="101" spans="1:24" s="4" customFormat="1" ht="15" customHeight="1" x14ac:dyDescent="0.2">
      <c r="A101" s="653"/>
      <c r="B101" s="654"/>
      <c r="C101" s="654"/>
      <c r="D101" s="654"/>
      <c r="E101" s="654"/>
      <c r="F101" s="654"/>
      <c r="G101" s="655"/>
      <c r="H101" s="656"/>
      <c r="I101" s="657"/>
      <c r="J101" s="657"/>
      <c r="K101" s="658"/>
      <c r="L101" s="659"/>
      <c r="M101" s="660"/>
      <c r="N101" s="661"/>
      <c r="O101" s="662"/>
      <c r="P101" s="663"/>
      <c r="Q101" s="151"/>
      <c r="R101" s="151"/>
      <c r="S101" s="239"/>
      <c r="T101" s="239"/>
      <c r="U101" s="239"/>
      <c r="V101" s="240"/>
      <c r="X101" s="241"/>
    </row>
    <row r="102" spans="1:24" s="4" customFormat="1" ht="15" customHeight="1" x14ac:dyDescent="0.2">
      <c r="A102" s="653"/>
      <c r="B102" s="654"/>
      <c r="C102" s="654"/>
      <c r="D102" s="654"/>
      <c r="E102" s="654"/>
      <c r="F102" s="654"/>
      <c r="G102" s="655"/>
      <c r="H102" s="656"/>
      <c r="I102" s="657"/>
      <c r="J102" s="657"/>
      <c r="K102" s="658"/>
      <c r="L102" s="659"/>
      <c r="M102" s="660"/>
      <c r="N102" s="661"/>
      <c r="O102" s="662"/>
      <c r="P102" s="663"/>
      <c r="Q102" s="151"/>
      <c r="R102" s="151"/>
      <c r="S102" s="239"/>
      <c r="T102" s="239"/>
      <c r="U102" s="239"/>
      <c r="V102" s="240"/>
      <c r="X102" s="241"/>
    </row>
    <row r="103" spans="1:24" s="4" customFormat="1" ht="15" customHeight="1" x14ac:dyDescent="0.2">
      <c r="A103" s="653"/>
      <c r="B103" s="654"/>
      <c r="C103" s="654"/>
      <c r="D103" s="654"/>
      <c r="E103" s="654"/>
      <c r="F103" s="654"/>
      <c r="G103" s="655"/>
      <c r="H103" s="656"/>
      <c r="I103" s="657"/>
      <c r="J103" s="657"/>
      <c r="K103" s="658"/>
      <c r="L103" s="659"/>
      <c r="M103" s="660"/>
      <c r="N103" s="661"/>
      <c r="O103" s="662"/>
      <c r="P103" s="663"/>
      <c r="Q103" s="151"/>
      <c r="R103" s="151"/>
      <c r="S103" s="239"/>
      <c r="T103" s="239"/>
      <c r="U103" s="239"/>
      <c r="V103" s="240"/>
      <c r="X103" s="241"/>
    </row>
    <row r="104" spans="1:24" s="4" customFormat="1" ht="15" customHeight="1" x14ac:dyDescent="0.2">
      <c r="A104" s="653"/>
      <c r="B104" s="654"/>
      <c r="C104" s="654"/>
      <c r="D104" s="654"/>
      <c r="E104" s="654"/>
      <c r="F104" s="654"/>
      <c r="G104" s="655"/>
      <c r="H104" s="656"/>
      <c r="I104" s="657"/>
      <c r="J104" s="657"/>
      <c r="K104" s="658"/>
      <c r="L104" s="659"/>
      <c r="M104" s="660"/>
      <c r="N104" s="661"/>
      <c r="O104" s="662"/>
      <c r="P104" s="663"/>
      <c r="Q104" s="151"/>
      <c r="R104" s="151"/>
      <c r="S104" s="239"/>
      <c r="T104" s="239"/>
      <c r="U104" s="239"/>
      <c r="V104" s="240"/>
      <c r="X104" s="241"/>
    </row>
    <row r="105" spans="1:24" s="4" customFormat="1" ht="15" customHeight="1" x14ac:dyDescent="0.2">
      <c r="A105" s="245"/>
      <c r="B105" s="245"/>
      <c r="C105" s="245"/>
      <c r="D105" s="245"/>
      <c r="E105" s="245" t="s">
        <v>176</v>
      </c>
      <c r="F105" s="82"/>
      <c r="G105" s="82"/>
      <c r="H105" s="82"/>
      <c r="I105" s="664" t="s">
        <v>177</v>
      </c>
      <c r="J105" s="664"/>
      <c r="K105" s="664"/>
      <c r="L105" s="665">
        <f>SUM(L96:M104)</f>
        <v>0</v>
      </c>
      <c r="M105" s="666"/>
      <c r="N105" s="667">
        <f>SUM(N96:P104)</f>
        <v>0</v>
      </c>
      <c r="O105" s="668"/>
      <c r="P105" s="669"/>
      <c r="Q105" s="151"/>
      <c r="R105" s="151"/>
      <c r="S105" s="239"/>
      <c r="T105" s="239"/>
      <c r="U105" s="239"/>
      <c r="V105" s="240"/>
      <c r="X105" s="241"/>
    </row>
    <row r="106" spans="1:24" s="4" customFormat="1" ht="15" customHeight="1" x14ac:dyDescent="0.25">
      <c r="A106" s="91"/>
      <c r="B106" s="91"/>
      <c r="C106" s="91"/>
      <c r="D106" s="82"/>
      <c r="E106" s="82"/>
      <c r="F106" s="82"/>
      <c r="G106" s="82"/>
      <c r="H106" s="82"/>
      <c r="I106" s="82"/>
      <c r="J106" s="82"/>
      <c r="K106" s="82"/>
      <c r="L106" s="82"/>
      <c r="M106" s="82"/>
      <c r="N106" s="82"/>
      <c r="O106" s="82"/>
      <c r="P106" s="82"/>
      <c r="Q106" s="151"/>
      <c r="R106" s="151"/>
      <c r="S106" s="239"/>
      <c r="T106" s="239"/>
      <c r="U106" s="239"/>
      <c r="V106" s="240"/>
      <c r="X106" s="241"/>
    </row>
    <row r="107" spans="1:24" s="4" customFormat="1" ht="15" customHeight="1" x14ac:dyDescent="0.2">
      <c r="A107" s="242" t="s">
        <v>178</v>
      </c>
      <c r="B107" s="242"/>
      <c r="C107" s="242"/>
      <c r="D107" s="246"/>
      <c r="E107" s="246"/>
      <c r="F107" s="246"/>
      <c r="G107" s="246"/>
      <c r="H107" s="246"/>
      <c r="I107" s="246"/>
      <c r="J107" s="246"/>
      <c r="K107" s="246"/>
      <c r="L107" s="246"/>
      <c r="M107" s="246"/>
      <c r="N107" s="246"/>
      <c r="O107" s="246"/>
      <c r="P107" s="246"/>
      <c r="Q107" s="151"/>
      <c r="R107" s="151"/>
      <c r="S107" s="239"/>
      <c r="T107" s="239"/>
      <c r="U107" s="239"/>
      <c r="V107" s="240"/>
      <c r="X107" s="241"/>
    </row>
    <row r="108" spans="1:24" s="4" customFormat="1" ht="15" customHeight="1" x14ac:dyDescent="0.25">
      <c r="A108" s="244" t="s">
        <v>258</v>
      </c>
      <c r="B108" s="242"/>
      <c r="C108" s="242"/>
      <c r="D108" s="243"/>
      <c r="E108" s="243"/>
      <c r="F108" s="243"/>
      <c r="G108" s="243"/>
      <c r="H108" s="243"/>
      <c r="I108" s="243"/>
      <c r="J108" s="243"/>
      <c r="K108" s="243"/>
      <c r="L108" s="243"/>
      <c r="M108" s="243"/>
      <c r="N108" s="243"/>
      <c r="O108" s="243"/>
      <c r="P108" s="243"/>
      <c r="Q108" s="151"/>
      <c r="R108" s="151"/>
      <c r="S108" s="239"/>
      <c r="T108" s="239"/>
      <c r="U108" s="239"/>
      <c r="V108" s="240"/>
      <c r="X108" s="241"/>
    </row>
    <row r="109" spans="1:24" s="4" customFormat="1" ht="75" customHeight="1" x14ac:dyDescent="0.2">
      <c r="A109" s="470"/>
      <c r="B109" s="471"/>
      <c r="C109" s="471"/>
      <c r="D109" s="471"/>
      <c r="E109" s="471"/>
      <c r="F109" s="471"/>
      <c r="G109" s="471"/>
      <c r="H109" s="471"/>
      <c r="I109" s="471"/>
      <c r="J109" s="471"/>
      <c r="K109" s="471"/>
      <c r="L109" s="471"/>
      <c r="M109" s="471"/>
      <c r="N109" s="471"/>
      <c r="O109" s="471"/>
      <c r="P109" s="472"/>
      <c r="Q109" s="151"/>
      <c r="R109" s="151"/>
      <c r="S109" s="239"/>
      <c r="T109" s="239"/>
      <c r="U109" s="239"/>
      <c r="V109" s="240"/>
      <c r="X109" s="241"/>
    </row>
    <row r="110" spans="1:24" s="4" customFormat="1" ht="75" customHeight="1" x14ac:dyDescent="0.2">
      <c r="A110" s="473"/>
      <c r="B110" s="474"/>
      <c r="C110" s="474"/>
      <c r="D110" s="474"/>
      <c r="E110" s="474"/>
      <c r="F110" s="474"/>
      <c r="G110" s="474"/>
      <c r="H110" s="474"/>
      <c r="I110" s="474"/>
      <c r="J110" s="474"/>
      <c r="K110" s="474"/>
      <c r="L110" s="474"/>
      <c r="M110" s="474"/>
      <c r="N110" s="474"/>
      <c r="O110" s="474"/>
      <c r="P110" s="475"/>
      <c r="Q110" s="151"/>
      <c r="R110" s="151"/>
      <c r="S110" s="239"/>
      <c r="T110" s="239"/>
      <c r="U110" s="239"/>
      <c r="V110" s="240"/>
      <c r="X110" s="241"/>
    </row>
    <row r="111" spans="1:24" s="4" customFormat="1" ht="15" customHeight="1" x14ac:dyDescent="0.2">
      <c r="A111" s="647" t="s">
        <v>172</v>
      </c>
      <c r="B111" s="648"/>
      <c r="C111" s="648"/>
      <c r="D111" s="648"/>
      <c r="E111" s="648"/>
      <c r="F111" s="648"/>
      <c r="G111" s="648"/>
      <c r="H111" s="648"/>
      <c r="I111" s="649"/>
      <c r="J111" s="650" t="s">
        <v>257</v>
      </c>
      <c r="K111" s="651"/>
      <c r="L111" s="651"/>
      <c r="M111" s="652"/>
      <c r="N111" s="650" t="s">
        <v>175</v>
      </c>
      <c r="O111" s="651"/>
      <c r="P111" s="652"/>
      <c r="Q111" s="151"/>
      <c r="R111" s="151"/>
      <c r="S111" s="239"/>
      <c r="T111" s="239"/>
      <c r="U111" s="239"/>
      <c r="V111" s="240"/>
      <c r="X111" s="241"/>
    </row>
    <row r="112" spans="1:24" s="4" customFormat="1" ht="15" customHeight="1" x14ac:dyDescent="0.2">
      <c r="A112" s="670"/>
      <c r="B112" s="671"/>
      <c r="C112" s="671"/>
      <c r="D112" s="671"/>
      <c r="E112" s="671"/>
      <c r="F112" s="671"/>
      <c r="G112" s="671"/>
      <c r="H112" s="671"/>
      <c r="I112" s="672"/>
      <c r="J112" s="656"/>
      <c r="K112" s="657"/>
      <c r="L112" s="657"/>
      <c r="M112" s="658"/>
      <c r="N112" s="661"/>
      <c r="O112" s="662"/>
      <c r="P112" s="663"/>
      <c r="Q112" s="151"/>
      <c r="R112" s="151"/>
      <c r="S112" s="239"/>
      <c r="T112" s="239"/>
      <c r="U112" s="239"/>
      <c r="V112" s="240"/>
      <c r="X112" s="241"/>
    </row>
    <row r="113" spans="1:24" s="4" customFormat="1" ht="15" customHeight="1" x14ac:dyDescent="0.2">
      <c r="A113" s="670"/>
      <c r="B113" s="671"/>
      <c r="C113" s="671"/>
      <c r="D113" s="671"/>
      <c r="E113" s="671"/>
      <c r="F113" s="671"/>
      <c r="G113" s="671"/>
      <c r="H113" s="671"/>
      <c r="I113" s="672"/>
      <c r="J113" s="656"/>
      <c r="K113" s="657"/>
      <c r="L113" s="657"/>
      <c r="M113" s="658"/>
      <c r="N113" s="661"/>
      <c r="O113" s="662"/>
      <c r="P113" s="663"/>
      <c r="Q113" s="151"/>
      <c r="R113" s="151"/>
      <c r="S113" s="239"/>
      <c r="T113" s="239"/>
      <c r="U113" s="239"/>
      <c r="V113" s="240"/>
      <c r="X113" s="241"/>
    </row>
    <row r="114" spans="1:24" s="4" customFormat="1" ht="15" customHeight="1" x14ac:dyDescent="0.2">
      <c r="A114" s="670"/>
      <c r="B114" s="671"/>
      <c r="C114" s="671"/>
      <c r="D114" s="671"/>
      <c r="E114" s="671"/>
      <c r="F114" s="671"/>
      <c r="G114" s="671"/>
      <c r="H114" s="671"/>
      <c r="I114" s="672"/>
      <c r="J114" s="656"/>
      <c r="K114" s="657"/>
      <c r="L114" s="657"/>
      <c r="M114" s="658"/>
      <c r="N114" s="661"/>
      <c r="O114" s="662"/>
      <c r="P114" s="663"/>
      <c r="Q114" s="151"/>
      <c r="R114" s="151"/>
      <c r="S114" s="239"/>
      <c r="T114" s="239"/>
      <c r="U114" s="239"/>
      <c r="V114" s="240"/>
      <c r="X114" s="241"/>
    </row>
    <row r="115" spans="1:24" s="4" customFormat="1" ht="15" customHeight="1" x14ac:dyDescent="0.2">
      <c r="A115" s="670"/>
      <c r="B115" s="671"/>
      <c r="C115" s="671"/>
      <c r="D115" s="671"/>
      <c r="E115" s="671"/>
      <c r="F115" s="671"/>
      <c r="G115" s="671"/>
      <c r="H115" s="671"/>
      <c r="I115" s="672"/>
      <c r="J115" s="656"/>
      <c r="K115" s="657"/>
      <c r="L115" s="657"/>
      <c r="M115" s="658"/>
      <c r="N115" s="661"/>
      <c r="O115" s="662"/>
      <c r="P115" s="663"/>
      <c r="Q115" s="151"/>
      <c r="R115" s="151"/>
      <c r="S115" s="239"/>
      <c r="T115" s="239"/>
      <c r="U115" s="239"/>
      <c r="V115" s="240"/>
      <c r="X115" s="241"/>
    </row>
    <row r="116" spans="1:24" s="4" customFormat="1" ht="15" customHeight="1" x14ac:dyDescent="0.2">
      <c r="A116" s="670"/>
      <c r="B116" s="671"/>
      <c r="C116" s="671"/>
      <c r="D116" s="671"/>
      <c r="E116" s="671"/>
      <c r="F116" s="671"/>
      <c r="G116" s="671"/>
      <c r="H116" s="671"/>
      <c r="I116" s="672"/>
      <c r="J116" s="656"/>
      <c r="K116" s="657"/>
      <c r="L116" s="657"/>
      <c r="M116" s="658"/>
      <c r="N116" s="661"/>
      <c r="O116" s="662"/>
      <c r="P116" s="663"/>
      <c r="Q116" s="151"/>
      <c r="R116" s="151"/>
      <c r="S116" s="239"/>
      <c r="T116" s="239"/>
      <c r="U116" s="239"/>
      <c r="V116" s="240"/>
      <c r="X116" s="241"/>
    </row>
    <row r="117" spans="1:24" s="4" customFormat="1" ht="15" customHeight="1" x14ac:dyDescent="0.2">
      <c r="A117" s="670"/>
      <c r="B117" s="671"/>
      <c r="C117" s="671"/>
      <c r="D117" s="671"/>
      <c r="E117" s="671"/>
      <c r="F117" s="671"/>
      <c r="G117" s="671"/>
      <c r="H117" s="671"/>
      <c r="I117" s="672"/>
      <c r="J117" s="656"/>
      <c r="K117" s="657"/>
      <c r="L117" s="657"/>
      <c r="M117" s="658"/>
      <c r="N117" s="661"/>
      <c r="O117" s="662"/>
      <c r="P117" s="663"/>
      <c r="Q117" s="151"/>
      <c r="R117" s="151"/>
      <c r="S117" s="239"/>
      <c r="T117" s="239"/>
      <c r="U117" s="239"/>
      <c r="V117" s="240"/>
      <c r="X117" s="241"/>
    </row>
    <row r="118" spans="1:24" s="4" customFormat="1" ht="15" customHeight="1" x14ac:dyDescent="0.2">
      <c r="A118" s="670"/>
      <c r="B118" s="671"/>
      <c r="C118" s="671"/>
      <c r="D118" s="671"/>
      <c r="E118" s="671"/>
      <c r="F118" s="671"/>
      <c r="G118" s="671"/>
      <c r="H118" s="671"/>
      <c r="I118" s="672"/>
      <c r="J118" s="656"/>
      <c r="K118" s="657"/>
      <c r="L118" s="657"/>
      <c r="M118" s="658"/>
      <c r="N118" s="661"/>
      <c r="O118" s="662"/>
      <c r="P118" s="663"/>
      <c r="Q118" s="151"/>
      <c r="R118" s="151"/>
      <c r="S118" s="239"/>
      <c r="T118" s="239"/>
      <c r="U118" s="239"/>
      <c r="V118" s="240"/>
      <c r="X118" s="241"/>
    </row>
    <row r="119" spans="1:24" s="4" customFormat="1" ht="15" customHeight="1" x14ac:dyDescent="0.2">
      <c r="A119" s="670"/>
      <c r="B119" s="671"/>
      <c r="C119" s="671"/>
      <c r="D119" s="671"/>
      <c r="E119" s="671"/>
      <c r="F119" s="671"/>
      <c r="G119" s="671"/>
      <c r="H119" s="671"/>
      <c r="I119" s="672"/>
      <c r="J119" s="656"/>
      <c r="K119" s="657"/>
      <c r="L119" s="657"/>
      <c r="M119" s="658"/>
      <c r="N119" s="661"/>
      <c r="O119" s="662"/>
      <c r="P119" s="663"/>
      <c r="Q119" s="151"/>
      <c r="R119" s="151"/>
      <c r="S119" s="239"/>
      <c r="T119" s="239"/>
      <c r="U119" s="239"/>
      <c r="V119" s="240"/>
      <c r="X119" s="241"/>
    </row>
    <row r="120" spans="1:24" s="4" customFormat="1" ht="15" customHeight="1" x14ac:dyDescent="0.2">
      <c r="A120" s="245"/>
      <c r="B120" s="245"/>
      <c r="C120" s="245"/>
      <c r="D120" s="245"/>
      <c r="E120" s="245" t="s">
        <v>176</v>
      </c>
      <c r="F120" s="82"/>
      <c r="G120" s="82"/>
      <c r="H120" s="82"/>
      <c r="I120" s="82"/>
      <c r="J120" s="82"/>
      <c r="K120" s="664" t="s">
        <v>177</v>
      </c>
      <c r="L120" s="664"/>
      <c r="M120" s="674"/>
      <c r="N120" s="667">
        <f>SUM(N112:P119)</f>
        <v>0</v>
      </c>
      <c r="O120" s="668"/>
      <c r="P120" s="669"/>
      <c r="Q120" s="151"/>
      <c r="R120" s="151"/>
      <c r="S120" s="239"/>
      <c r="T120" s="239"/>
      <c r="U120" s="239"/>
      <c r="V120" s="240"/>
      <c r="X120" s="241"/>
    </row>
    <row r="121" spans="1:24" s="4" customFormat="1" ht="30" customHeight="1" x14ac:dyDescent="0.2">
      <c r="A121" s="243" t="s">
        <v>259</v>
      </c>
      <c r="B121" s="243"/>
      <c r="C121" s="243"/>
      <c r="D121" s="243"/>
      <c r="E121" s="243"/>
      <c r="F121" s="243"/>
      <c r="G121" s="243"/>
      <c r="H121" s="243"/>
      <c r="I121" s="243"/>
      <c r="J121" s="243"/>
      <c r="K121" s="243"/>
      <c r="L121" s="243"/>
      <c r="M121" s="243"/>
      <c r="N121" s="243"/>
      <c r="O121" s="243"/>
      <c r="P121" s="243"/>
      <c r="Q121" s="151"/>
      <c r="R121" s="151"/>
      <c r="S121" s="239"/>
      <c r="T121" s="239"/>
      <c r="U121" s="239"/>
      <c r="V121" s="240"/>
      <c r="X121" s="241"/>
    </row>
    <row r="122" spans="1:24" s="4" customFormat="1" ht="15" customHeight="1" x14ac:dyDescent="0.2">
      <c r="A122" s="107"/>
      <c r="B122" s="107"/>
      <c r="C122" s="107"/>
      <c r="D122" s="107"/>
      <c r="E122" s="107" t="s">
        <v>42</v>
      </c>
      <c r="F122" s="107"/>
      <c r="G122" s="107" t="str">
        <f>Narrative!A15</f>
        <v>ALBEMARLE COUNTY PUBLIC SCHOOLS</v>
      </c>
      <c r="H122" s="107"/>
      <c r="I122" s="106"/>
      <c r="J122" s="107"/>
      <c r="K122" s="107"/>
      <c r="L122" s="107"/>
      <c r="M122" s="107"/>
      <c r="N122" s="107" t="s">
        <v>43</v>
      </c>
      <c r="O122" s="107"/>
      <c r="P122" s="151">
        <f>Narrative!I15</f>
        <v>2</v>
      </c>
      <c r="Q122" s="151"/>
      <c r="R122" s="151"/>
      <c r="S122" s="239"/>
      <c r="T122" s="239"/>
      <c r="U122" s="239"/>
      <c r="V122" s="240"/>
      <c r="X122" s="241"/>
    </row>
    <row r="123" spans="1:24" s="4" customFormat="1" ht="15" customHeight="1" x14ac:dyDescent="0.2">
      <c r="A123" s="242" t="s">
        <v>181</v>
      </c>
      <c r="B123" s="242"/>
      <c r="C123" s="242"/>
      <c r="D123" s="243"/>
      <c r="E123" s="243"/>
      <c r="F123" s="243"/>
      <c r="G123" s="243"/>
      <c r="H123" s="243"/>
      <c r="I123" s="243"/>
      <c r="J123" s="243"/>
      <c r="K123" s="243"/>
      <c r="L123" s="243"/>
      <c r="M123" s="243"/>
      <c r="N123" s="243"/>
      <c r="O123" s="243"/>
      <c r="P123" s="243"/>
      <c r="Q123" s="151"/>
      <c r="R123" s="151"/>
      <c r="S123" s="239"/>
      <c r="T123" s="239"/>
      <c r="U123" s="239"/>
      <c r="V123" s="240"/>
      <c r="X123" s="241"/>
    </row>
    <row r="124" spans="1:24" s="4" customFormat="1" ht="15" customHeight="1" x14ac:dyDescent="0.2">
      <c r="A124" s="673" t="s">
        <v>260</v>
      </c>
      <c r="B124" s="673"/>
      <c r="C124" s="673"/>
      <c r="D124" s="673"/>
      <c r="E124" s="673"/>
      <c r="F124" s="673"/>
      <c r="G124" s="673"/>
      <c r="H124" s="673"/>
      <c r="I124" s="673"/>
      <c r="J124" s="673"/>
      <c r="K124" s="673"/>
      <c r="L124" s="673"/>
      <c r="M124" s="673"/>
      <c r="N124" s="673"/>
      <c r="O124" s="673"/>
      <c r="P124" s="673"/>
      <c r="Q124" s="151"/>
      <c r="R124" s="151"/>
      <c r="S124" s="239"/>
      <c r="T124" s="239"/>
      <c r="U124" s="239"/>
      <c r="V124" s="240"/>
      <c r="X124" s="241"/>
    </row>
    <row r="125" spans="1:24" s="4" customFormat="1" ht="75" customHeight="1" x14ac:dyDescent="0.2">
      <c r="A125" s="470"/>
      <c r="B125" s="471"/>
      <c r="C125" s="471"/>
      <c r="D125" s="471"/>
      <c r="E125" s="471"/>
      <c r="F125" s="471"/>
      <c r="G125" s="471"/>
      <c r="H125" s="471"/>
      <c r="I125" s="471"/>
      <c r="J125" s="471"/>
      <c r="K125" s="471"/>
      <c r="L125" s="471"/>
      <c r="M125" s="471"/>
      <c r="N125" s="471"/>
      <c r="O125" s="471"/>
      <c r="P125" s="472"/>
      <c r="Q125" s="151"/>
      <c r="R125" s="151"/>
      <c r="S125" s="239"/>
      <c r="T125" s="239"/>
      <c r="U125" s="239"/>
      <c r="V125" s="240"/>
      <c r="X125" s="241"/>
    </row>
    <row r="126" spans="1:24" s="4" customFormat="1" ht="75" customHeight="1" x14ac:dyDescent="0.2">
      <c r="A126" s="473"/>
      <c r="B126" s="474"/>
      <c r="C126" s="474"/>
      <c r="D126" s="474"/>
      <c r="E126" s="474"/>
      <c r="F126" s="474"/>
      <c r="G126" s="474"/>
      <c r="H126" s="474"/>
      <c r="I126" s="474"/>
      <c r="J126" s="474"/>
      <c r="K126" s="474"/>
      <c r="L126" s="474"/>
      <c r="M126" s="474"/>
      <c r="N126" s="474"/>
      <c r="O126" s="474"/>
      <c r="P126" s="475"/>
      <c r="Q126" s="151"/>
      <c r="R126" s="151"/>
      <c r="S126" s="239"/>
      <c r="T126" s="239"/>
      <c r="U126" s="239"/>
      <c r="V126" s="240"/>
      <c r="X126" s="241"/>
    </row>
    <row r="127" spans="1:24" s="4" customFormat="1" ht="15" customHeight="1" x14ac:dyDescent="0.2">
      <c r="A127" s="647" t="s">
        <v>172</v>
      </c>
      <c r="B127" s="648"/>
      <c r="C127" s="648"/>
      <c r="D127" s="648"/>
      <c r="E127" s="648"/>
      <c r="F127" s="648"/>
      <c r="G127" s="648"/>
      <c r="H127" s="648"/>
      <c r="I127" s="649"/>
      <c r="J127" s="650" t="s">
        <v>257</v>
      </c>
      <c r="K127" s="651"/>
      <c r="L127" s="651"/>
      <c r="M127" s="652"/>
      <c r="N127" s="650" t="s">
        <v>175</v>
      </c>
      <c r="O127" s="651"/>
      <c r="P127" s="652"/>
      <c r="Q127" s="151"/>
      <c r="R127" s="151"/>
      <c r="S127" s="239"/>
      <c r="T127" s="239"/>
      <c r="U127" s="239"/>
      <c r="V127" s="240"/>
      <c r="X127" s="241"/>
    </row>
    <row r="128" spans="1:24" s="4" customFormat="1" ht="15" customHeight="1" x14ac:dyDescent="0.2">
      <c r="A128" s="670"/>
      <c r="B128" s="671"/>
      <c r="C128" s="671"/>
      <c r="D128" s="671"/>
      <c r="E128" s="671"/>
      <c r="F128" s="671"/>
      <c r="G128" s="671"/>
      <c r="H128" s="671"/>
      <c r="I128" s="672"/>
      <c r="J128" s="656"/>
      <c r="K128" s="657"/>
      <c r="L128" s="657"/>
      <c r="M128" s="658"/>
      <c r="N128" s="661"/>
      <c r="O128" s="662"/>
      <c r="P128" s="663"/>
      <c r="Q128" s="151"/>
      <c r="R128" s="151"/>
      <c r="S128" s="239"/>
      <c r="T128" s="239"/>
      <c r="U128" s="239"/>
      <c r="V128" s="240"/>
      <c r="X128" s="241"/>
    </row>
    <row r="129" spans="1:24" s="4" customFormat="1" ht="15" customHeight="1" x14ac:dyDescent="0.2">
      <c r="A129" s="670"/>
      <c r="B129" s="671"/>
      <c r="C129" s="671"/>
      <c r="D129" s="671"/>
      <c r="E129" s="671"/>
      <c r="F129" s="671"/>
      <c r="G129" s="671"/>
      <c r="H129" s="671"/>
      <c r="I129" s="672"/>
      <c r="J129" s="656"/>
      <c r="K129" s="657"/>
      <c r="L129" s="657"/>
      <c r="M129" s="658"/>
      <c r="N129" s="661"/>
      <c r="O129" s="662"/>
      <c r="P129" s="663"/>
      <c r="Q129" s="151"/>
      <c r="R129" s="151"/>
      <c r="S129" s="239"/>
      <c r="T129" s="239"/>
      <c r="U129" s="239"/>
      <c r="V129" s="240"/>
      <c r="X129" s="241"/>
    </row>
    <row r="130" spans="1:24" s="4" customFormat="1" ht="15" customHeight="1" x14ac:dyDescent="0.2">
      <c r="A130" s="670"/>
      <c r="B130" s="671"/>
      <c r="C130" s="671"/>
      <c r="D130" s="671"/>
      <c r="E130" s="671"/>
      <c r="F130" s="671"/>
      <c r="G130" s="671"/>
      <c r="H130" s="671"/>
      <c r="I130" s="672"/>
      <c r="J130" s="656"/>
      <c r="K130" s="657"/>
      <c r="L130" s="657"/>
      <c r="M130" s="658"/>
      <c r="N130" s="661"/>
      <c r="O130" s="662"/>
      <c r="P130" s="663"/>
      <c r="Q130" s="151"/>
      <c r="R130" s="151"/>
      <c r="S130" s="239"/>
      <c r="T130" s="239"/>
      <c r="U130" s="239"/>
      <c r="V130" s="240"/>
      <c r="X130" s="241"/>
    </row>
    <row r="131" spans="1:24" s="4" customFormat="1" ht="15" customHeight="1" x14ac:dyDescent="0.2">
      <c r="A131" s="670"/>
      <c r="B131" s="671"/>
      <c r="C131" s="671"/>
      <c r="D131" s="671"/>
      <c r="E131" s="671"/>
      <c r="F131" s="671"/>
      <c r="G131" s="671"/>
      <c r="H131" s="671"/>
      <c r="I131" s="672"/>
      <c r="J131" s="656"/>
      <c r="K131" s="657"/>
      <c r="L131" s="657"/>
      <c r="M131" s="658"/>
      <c r="N131" s="661"/>
      <c r="O131" s="662"/>
      <c r="P131" s="663"/>
      <c r="Q131" s="151"/>
      <c r="R131" s="151"/>
      <c r="S131" s="239"/>
      <c r="T131" s="239"/>
      <c r="U131" s="239"/>
      <c r="V131" s="240"/>
      <c r="X131" s="241"/>
    </row>
    <row r="132" spans="1:24" s="4" customFormat="1" ht="15" customHeight="1" x14ac:dyDescent="0.2">
      <c r="A132" s="670"/>
      <c r="B132" s="671"/>
      <c r="C132" s="671"/>
      <c r="D132" s="671"/>
      <c r="E132" s="671"/>
      <c r="F132" s="671"/>
      <c r="G132" s="671"/>
      <c r="H132" s="671"/>
      <c r="I132" s="672"/>
      <c r="J132" s="656"/>
      <c r="K132" s="657"/>
      <c r="L132" s="657"/>
      <c r="M132" s="658"/>
      <c r="N132" s="661"/>
      <c r="O132" s="662"/>
      <c r="P132" s="663"/>
      <c r="Q132" s="151"/>
      <c r="R132" s="151"/>
      <c r="S132" s="239"/>
      <c r="T132" s="239"/>
      <c r="U132" s="239"/>
      <c r="V132" s="240"/>
      <c r="X132" s="241"/>
    </row>
    <row r="133" spans="1:24" s="4" customFormat="1" ht="15" customHeight="1" x14ac:dyDescent="0.2">
      <c r="A133" s="670"/>
      <c r="B133" s="671"/>
      <c r="C133" s="671"/>
      <c r="D133" s="671"/>
      <c r="E133" s="671"/>
      <c r="F133" s="671"/>
      <c r="G133" s="671"/>
      <c r="H133" s="671"/>
      <c r="I133" s="672"/>
      <c r="J133" s="656"/>
      <c r="K133" s="657"/>
      <c r="L133" s="657"/>
      <c r="M133" s="658"/>
      <c r="N133" s="661"/>
      <c r="O133" s="662"/>
      <c r="P133" s="663"/>
      <c r="Q133" s="151"/>
      <c r="R133" s="151"/>
      <c r="S133" s="239"/>
      <c r="T133" s="239"/>
      <c r="U133" s="239"/>
      <c r="V133" s="240"/>
      <c r="X133" s="241"/>
    </row>
    <row r="134" spans="1:24" s="4" customFormat="1" ht="15" customHeight="1" x14ac:dyDescent="0.2">
      <c r="A134" s="670"/>
      <c r="B134" s="671"/>
      <c r="C134" s="671"/>
      <c r="D134" s="671"/>
      <c r="E134" s="671"/>
      <c r="F134" s="671"/>
      <c r="G134" s="671"/>
      <c r="H134" s="671"/>
      <c r="I134" s="672"/>
      <c r="J134" s="656"/>
      <c r="K134" s="657"/>
      <c r="L134" s="657"/>
      <c r="M134" s="658"/>
      <c r="N134" s="661"/>
      <c r="O134" s="662"/>
      <c r="P134" s="663"/>
      <c r="Q134" s="151"/>
      <c r="R134" s="151"/>
      <c r="S134" s="239"/>
      <c r="T134" s="239"/>
      <c r="U134" s="239"/>
      <c r="V134" s="240"/>
      <c r="X134" s="241"/>
    </row>
    <row r="135" spans="1:24" s="4" customFormat="1" ht="15" customHeight="1" x14ac:dyDescent="0.2">
      <c r="A135" s="670"/>
      <c r="B135" s="671"/>
      <c r="C135" s="671"/>
      <c r="D135" s="671"/>
      <c r="E135" s="671"/>
      <c r="F135" s="671"/>
      <c r="G135" s="671"/>
      <c r="H135" s="671"/>
      <c r="I135" s="672"/>
      <c r="J135" s="656"/>
      <c r="K135" s="657"/>
      <c r="L135" s="657"/>
      <c r="M135" s="658"/>
      <c r="N135" s="661"/>
      <c r="O135" s="662"/>
      <c r="P135" s="663"/>
      <c r="Q135" s="151"/>
      <c r="R135" s="151"/>
      <c r="S135" s="239"/>
      <c r="T135" s="239"/>
      <c r="U135" s="239"/>
      <c r="V135" s="240"/>
      <c r="X135" s="241"/>
    </row>
    <row r="136" spans="1:24" s="4" customFormat="1" ht="15" customHeight="1" x14ac:dyDescent="0.2">
      <c r="A136" s="245"/>
      <c r="B136" s="245"/>
      <c r="C136" s="245"/>
      <c r="D136" s="245"/>
      <c r="E136" s="245" t="s">
        <v>176</v>
      </c>
      <c r="F136" s="82"/>
      <c r="G136" s="82"/>
      <c r="H136" s="82"/>
      <c r="I136" s="82"/>
      <c r="J136" s="82"/>
      <c r="K136" s="664" t="s">
        <v>177</v>
      </c>
      <c r="L136" s="664"/>
      <c r="M136" s="674"/>
      <c r="N136" s="667">
        <f>SUM(N128:P135)</f>
        <v>0</v>
      </c>
      <c r="O136" s="668"/>
      <c r="P136" s="669"/>
      <c r="Q136" s="151"/>
      <c r="R136" s="151"/>
      <c r="S136" s="239"/>
      <c r="T136" s="239"/>
      <c r="U136" s="239"/>
      <c r="V136" s="240"/>
      <c r="X136" s="241"/>
    </row>
    <row r="137" spans="1:24" s="4" customFormat="1" ht="20.25" customHeight="1" x14ac:dyDescent="0.2">
      <c r="A137" s="242" t="s">
        <v>261</v>
      </c>
      <c r="B137" s="242"/>
      <c r="C137" s="242"/>
      <c r="D137" s="243"/>
      <c r="E137" s="243"/>
      <c r="F137" s="243"/>
      <c r="G137" s="243"/>
      <c r="H137" s="243"/>
      <c r="I137" s="243"/>
      <c r="J137" s="243"/>
      <c r="K137" s="243"/>
      <c r="L137" s="243"/>
      <c r="M137" s="243"/>
      <c r="N137" s="243"/>
      <c r="O137" s="243"/>
      <c r="P137" s="243"/>
      <c r="Q137" s="151"/>
      <c r="R137" s="151"/>
      <c r="S137" s="239"/>
      <c r="T137" s="239"/>
      <c r="U137" s="239"/>
      <c r="V137" s="240"/>
      <c r="X137" s="241"/>
    </row>
    <row r="138" spans="1:24" s="4" customFormat="1" ht="15" customHeight="1" x14ac:dyDescent="0.2">
      <c r="A138" s="673" t="s">
        <v>262</v>
      </c>
      <c r="B138" s="673"/>
      <c r="C138" s="673"/>
      <c r="D138" s="673"/>
      <c r="E138" s="673"/>
      <c r="F138" s="673"/>
      <c r="G138" s="673"/>
      <c r="H138" s="673"/>
      <c r="I138" s="673"/>
      <c r="J138" s="673"/>
      <c r="K138" s="673"/>
      <c r="L138" s="673"/>
      <c r="M138" s="673"/>
      <c r="N138" s="673"/>
      <c r="O138" s="673"/>
      <c r="P138" s="673"/>
      <c r="Q138" s="151"/>
      <c r="R138" s="151"/>
      <c r="S138" s="239"/>
      <c r="T138" s="239"/>
      <c r="U138" s="239"/>
      <c r="V138" s="240"/>
      <c r="X138" s="241"/>
    </row>
    <row r="139" spans="1:24" s="4" customFormat="1" ht="75" customHeight="1" x14ac:dyDescent="0.2">
      <c r="A139" s="470"/>
      <c r="B139" s="471"/>
      <c r="C139" s="471"/>
      <c r="D139" s="471"/>
      <c r="E139" s="471"/>
      <c r="F139" s="471"/>
      <c r="G139" s="471"/>
      <c r="H139" s="471"/>
      <c r="I139" s="471"/>
      <c r="J139" s="471"/>
      <c r="K139" s="471"/>
      <c r="L139" s="471"/>
      <c r="M139" s="471"/>
      <c r="N139" s="471"/>
      <c r="O139" s="471"/>
      <c r="P139" s="472"/>
      <c r="Q139" s="151"/>
      <c r="R139" s="151"/>
      <c r="S139" s="239"/>
      <c r="T139" s="239"/>
      <c r="U139" s="239"/>
      <c r="V139" s="240"/>
      <c r="X139" s="241"/>
    </row>
    <row r="140" spans="1:24" s="4" customFormat="1" ht="75" customHeight="1" x14ac:dyDescent="0.2">
      <c r="A140" s="473"/>
      <c r="B140" s="474"/>
      <c r="C140" s="474"/>
      <c r="D140" s="474"/>
      <c r="E140" s="474"/>
      <c r="F140" s="474"/>
      <c r="G140" s="474"/>
      <c r="H140" s="474"/>
      <c r="I140" s="474"/>
      <c r="J140" s="474"/>
      <c r="K140" s="474"/>
      <c r="L140" s="474"/>
      <c r="M140" s="474"/>
      <c r="N140" s="474"/>
      <c r="O140" s="474"/>
      <c r="P140" s="475"/>
      <c r="Q140" s="151"/>
      <c r="R140" s="151"/>
      <c r="S140" s="239"/>
      <c r="T140" s="239"/>
      <c r="U140" s="239"/>
      <c r="V140" s="240"/>
      <c r="X140" s="241"/>
    </row>
    <row r="141" spans="1:24" s="4" customFormat="1" ht="15" customHeight="1" x14ac:dyDescent="0.2">
      <c r="A141" s="647" t="s">
        <v>172</v>
      </c>
      <c r="B141" s="648"/>
      <c r="C141" s="648"/>
      <c r="D141" s="648"/>
      <c r="E141" s="648"/>
      <c r="F141" s="648"/>
      <c r="G141" s="648"/>
      <c r="H141" s="648"/>
      <c r="I141" s="649"/>
      <c r="J141" s="650" t="s">
        <v>257</v>
      </c>
      <c r="K141" s="651"/>
      <c r="L141" s="651"/>
      <c r="M141" s="652"/>
      <c r="N141" s="650" t="s">
        <v>175</v>
      </c>
      <c r="O141" s="651"/>
      <c r="P141" s="652"/>
      <c r="Q141" s="151"/>
      <c r="R141" s="151"/>
      <c r="S141" s="239"/>
      <c r="T141" s="239"/>
      <c r="U141" s="239"/>
      <c r="V141" s="240"/>
      <c r="X141" s="241"/>
    </row>
    <row r="142" spans="1:24" s="4" customFormat="1" ht="15" customHeight="1" x14ac:dyDescent="0.2">
      <c r="A142" s="670"/>
      <c r="B142" s="671"/>
      <c r="C142" s="671"/>
      <c r="D142" s="671"/>
      <c r="E142" s="671"/>
      <c r="F142" s="671"/>
      <c r="G142" s="671"/>
      <c r="H142" s="671"/>
      <c r="I142" s="672"/>
      <c r="J142" s="656"/>
      <c r="K142" s="657"/>
      <c r="L142" s="657"/>
      <c r="M142" s="658"/>
      <c r="N142" s="661"/>
      <c r="O142" s="662"/>
      <c r="P142" s="663"/>
      <c r="Q142" s="151"/>
      <c r="R142" s="151"/>
      <c r="S142" s="239"/>
      <c r="T142" s="239"/>
      <c r="U142" s="239"/>
      <c r="V142" s="240"/>
      <c r="X142" s="241"/>
    </row>
    <row r="143" spans="1:24" s="4" customFormat="1" ht="15" customHeight="1" x14ac:dyDescent="0.2">
      <c r="A143" s="670"/>
      <c r="B143" s="671"/>
      <c r="C143" s="671"/>
      <c r="D143" s="671"/>
      <c r="E143" s="671"/>
      <c r="F143" s="671"/>
      <c r="G143" s="671"/>
      <c r="H143" s="671"/>
      <c r="I143" s="672"/>
      <c r="J143" s="656"/>
      <c r="K143" s="657"/>
      <c r="L143" s="657"/>
      <c r="M143" s="658"/>
      <c r="N143" s="661"/>
      <c r="O143" s="662"/>
      <c r="P143" s="663"/>
      <c r="Q143" s="151"/>
      <c r="R143" s="151"/>
      <c r="S143" s="239"/>
      <c r="T143" s="239"/>
      <c r="U143" s="239"/>
      <c r="V143" s="240"/>
      <c r="X143" s="241"/>
    </row>
    <row r="144" spans="1:24" s="4" customFormat="1" ht="15" customHeight="1" x14ac:dyDescent="0.2">
      <c r="A144" s="670"/>
      <c r="B144" s="671"/>
      <c r="C144" s="671"/>
      <c r="D144" s="671"/>
      <c r="E144" s="671"/>
      <c r="F144" s="671"/>
      <c r="G144" s="671"/>
      <c r="H144" s="671"/>
      <c r="I144" s="672"/>
      <c r="J144" s="656"/>
      <c r="K144" s="657"/>
      <c r="L144" s="657"/>
      <c r="M144" s="658"/>
      <c r="N144" s="661"/>
      <c r="O144" s="662"/>
      <c r="P144" s="663"/>
      <c r="Q144" s="151"/>
      <c r="R144" s="151"/>
      <c r="S144" s="239"/>
      <c r="T144" s="239"/>
      <c r="U144" s="239"/>
      <c r="V144" s="240"/>
      <c r="X144" s="241"/>
    </row>
    <row r="145" spans="1:24" s="4" customFormat="1" ht="15" customHeight="1" x14ac:dyDescent="0.2">
      <c r="A145" s="670"/>
      <c r="B145" s="671"/>
      <c r="C145" s="671"/>
      <c r="D145" s="671"/>
      <c r="E145" s="671"/>
      <c r="F145" s="671"/>
      <c r="G145" s="671"/>
      <c r="H145" s="671"/>
      <c r="I145" s="672"/>
      <c r="J145" s="656"/>
      <c r="K145" s="657"/>
      <c r="L145" s="657"/>
      <c r="M145" s="658"/>
      <c r="N145" s="661"/>
      <c r="O145" s="662"/>
      <c r="P145" s="663"/>
      <c r="Q145" s="151"/>
      <c r="R145" s="151"/>
      <c r="S145" s="239"/>
      <c r="T145" s="239"/>
      <c r="U145" s="239"/>
      <c r="V145" s="240"/>
      <c r="X145" s="241"/>
    </row>
    <row r="146" spans="1:24" s="4" customFormat="1" ht="15" customHeight="1" x14ac:dyDescent="0.2">
      <c r="A146" s="670"/>
      <c r="B146" s="671"/>
      <c r="C146" s="671"/>
      <c r="D146" s="671"/>
      <c r="E146" s="671"/>
      <c r="F146" s="671"/>
      <c r="G146" s="671"/>
      <c r="H146" s="671"/>
      <c r="I146" s="672"/>
      <c r="J146" s="656"/>
      <c r="K146" s="657"/>
      <c r="L146" s="657"/>
      <c r="M146" s="658"/>
      <c r="N146" s="661"/>
      <c r="O146" s="662"/>
      <c r="P146" s="663"/>
      <c r="Q146" s="151"/>
      <c r="R146" s="151"/>
      <c r="S146" s="239"/>
      <c r="T146" s="239"/>
      <c r="U146" s="239"/>
      <c r="V146" s="240"/>
      <c r="X146" s="241"/>
    </row>
    <row r="147" spans="1:24" s="4" customFormat="1" ht="15" customHeight="1" x14ac:dyDescent="0.2">
      <c r="A147" s="670"/>
      <c r="B147" s="671"/>
      <c r="C147" s="671"/>
      <c r="D147" s="671"/>
      <c r="E147" s="671"/>
      <c r="F147" s="671"/>
      <c r="G147" s="671"/>
      <c r="H147" s="671"/>
      <c r="I147" s="672"/>
      <c r="J147" s="656"/>
      <c r="K147" s="657"/>
      <c r="L147" s="657"/>
      <c r="M147" s="658"/>
      <c r="N147" s="661"/>
      <c r="O147" s="662"/>
      <c r="P147" s="663"/>
      <c r="Q147" s="151"/>
      <c r="R147" s="151"/>
      <c r="S147" s="239"/>
      <c r="T147" s="239"/>
      <c r="U147" s="239"/>
      <c r="V147" s="240"/>
      <c r="X147" s="241"/>
    </row>
    <row r="148" spans="1:24" s="4" customFormat="1" ht="15" customHeight="1" x14ac:dyDescent="0.2">
      <c r="A148" s="670"/>
      <c r="B148" s="671"/>
      <c r="C148" s="671"/>
      <c r="D148" s="671"/>
      <c r="E148" s="671"/>
      <c r="F148" s="671"/>
      <c r="G148" s="671"/>
      <c r="H148" s="671"/>
      <c r="I148" s="672"/>
      <c r="J148" s="656"/>
      <c r="K148" s="657"/>
      <c r="L148" s="657"/>
      <c r="M148" s="658"/>
      <c r="N148" s="661"/>
      <c r="O148" s="662"/>
      <c r="P148" s="663"/>
      <c r="Q148" s="151"/>
      <c r="R148" s="151"/>
      <c r="S148" s="239"/>
      <c r="T148" s="239"/>
      <c r="U148" s="239"/>
      <c r="V148" s="240"/>
      <c r="X148" s="241"/>
    </row>
    <row r="149" spans="1:24" s="4" customFormat="1" ht="15" customHeight="1" x14ac:dyDescent="0.2">
      <c r="A149" s="670"/>
      <c r="B149" s="671"/>
      <c r="C149" s="671"/>
      <c r="D149" s="671"/>
      <c r="E149" s="671"/>
      <c r="F149" s="671"/>
      <c r="G149" s="671"/>
      <c r="H149" s="671"/>
      <c r="I149" s="672"/>
      <c r="J149" s="656"/>
      <c r="K149" s="657"/>
      <c r="L149" s="657"/>
      <c r="M149" s="658"/>
      <c r="N149" s="661"/>
      <c r="O149" s="662"/>
      <c r="P149" s="663"/>
      <c r="Q149" s="151"/>
      <c r="R149" s="151"/>
      <c r="S149" s="239"/>
      <c r="T149" s="239"/>
      <c r="U149" s="239"/>
      <c r="V149" s="240"/>
      <c r="X149" s="241"/>
    </row>
    <row r="150" spans="1:24" s="4" customFormat="1" ht="14.25" customHeight="1" x14ac:dyDescent="0.2">
      <c r="A150" s="245"/>
      <c r="B150" s="245"/>
      <c r="C150" s="245"/>
      <c r="D150" s="245"/>
      <c r="E150" s="245" t="s">
        <v>176</v>
      </c>
      <c r="F150" s="82"/>
      <c r="G150" s="82"/>
      <c r="H150" s="82"/>
      <c r="I150" s="82"/>
      <c r="J150" s="82"/>
      <c r="K150" s="664" t="s">
        <v>177</v>
      </c>
      <c r="L150" s="664"/>
      <c r="M150" s="674"/>
      <c r="N150" s="667">
        <f>SUM(N142:P149)</f>
        <v>0</v>
      </c>
      <c r="O150" s="668"/>
      <c r="P150" s="669"/>
      <c r="Q150" s="151"/>
      <c r="R150" s="151"/>
      <c r="S150" s="239"/>
      <c r="T150" s="239"/>
      <c r="U150" s="239"/>
      <c r="V150" s="240"/>
      <c r="X150" s="241"/>
    </row>
    <row r="151" spans="1:24" s="4" customFormat="1" ht="30" customHeight="1" x14ac:dyDescent="0.2">
      <c r="A151" s="243" t="s">
        <v>263</v>
      </c>
      <c r="B151" s="243"/>
      <c r="C151" s="243"/>
      <c r="D151" s="243"/>
      <c r="E151" s="243"/>
      <c r="F151" s="243"/>
      <c r="G151" s="243"/>
      <c r="H151" s="243"/>
      <c r="I151" s="243"/>
      <c r="J151" s="243"/>
      <c r="K151" s="243"/>
      <c r="L151" s="243"/>
      <c r="M151" s="243"/>
      <c r="N151" s="243"/>
      <c r="O151" s="243"/>
      <c r="P151" s="243"/>
      <c r="Q151" s="151"/>
      <c r="R151" s="151"/>
      <c r="S151" s="239"/>
      <c r="T151" s="239"/>
      <c r="U151" s="239"/>
      <c r="V151" s="240"/>
      <c r="X151" s="241"/>
    </row>
    <row r="152" spans="1:24" s="4" customFormat="1" ht="30" customHeight="1" x14ac:dyDescent="0.2">
      <c r="A152" s="107"/>
      <c r="B152" s="107"/>
      <c r="C152" s="107"/>
      <c r="D152" s="107"/>
      <c r="E152" s="107" t="s">
        <v>42</v>
      </c>
      <c r="F152" s="107"/>
      <c r="G152" s="107" t="str">
        <f>Narrative!A15</f>
        <v>ALBEMARLE COUNTY PUBLIC SCHOOLS</v>
      </c>
      <c r="H152" s="107"/>
      <c r="I152" s="106"/>
      <c r="J152" s="107"/>
      <c r="K152" s="107"/>
      <c r="L152" s="107"/>
      <c r="M152" s="107"/>
      <c r="N152" s="107" t="s">
        <v>43</v>
      </c>
      <c r="O152" s="107"/>
      <c r="P152" s="151">
        <f>Narrative!I15</f>
        <v>2</v>
      </c>
      <c r="Q152" s="151"/>
      <c r="R152" s="151"/>
      <c r="S152" s="239"/>
      <c r="T152" s="239"/>
      <c r="U152" s="239"/>
      <c r="V152" s="240"/>
      <c r="X152" s="241"/>
    </row>
    <row r="153" spans="1:24" s="4" customFormat="1" ht="15" customHeight="1" x14ac:dyDescent="0.2">
      <c r="A153" s="242" t="s">
        <v>183</v>
      </c>
      <c r="B153" s="242"/>
      <c r="C153" s="242"/>
      <c r="D153" s="243"/>
      <c r="E153" s="243"/>
      <c r="F153" s="243"/>
      <c r="G153" s="243"/>
      <c r="H153" s="243"/>
      <c r="I153" s="243"/>
      <c r="J153" s="243"/>
      <c r="K153" s="243"/>
      <c r="L153" s="243"/>
      <c r="M153" s="243"/>
      <c r="N153" s="243"/>
      <c r="O153" s="243"/>
      <c r="P153" s="243"/>
      <c r="Q153" s="151"/>
      <c r="R153" s="151"/>
      <c r="S153" s="239"/>
      <c r="T153" s="239"/>
      <c r="U153" s="239"/>
      <c r="V153" s="240"/>
      <c r="X153" s="241"/>
    </row>
    <row r="154" spans="1:24" s="4" customFormat="1" ht="25.5" customHeight="1" x14ac:dyDescent="0.25">
      <c r="A154" s="675" t="s">
        <v>264</v>
      </c>
      <c r="B154" s="675"/>
      <c r="C154" s="675"/>
      <c r="D154" s="675"/>
      <c r="E154" s="675"/>
      <c r="F154" s="675"/>
      <c r="G154" s="675"/>
      <c r="H154" s="675"/>
      <c r="I154" s="675"/>
      <c r="J154" s="675"/>
      <c r="K154" s="675"/>
      <c r="L154" s="675"/>
      <c r="M154" s="675"/>
      <c r="N154" s="675"/>
      <c r="O154" s="675"/>
      <c r="P154" s="675"/>
      <c r="Q154" s="151"/>
      <c r="R154" s="151"/>
      <c r="S154" s="239"/>
      <c r="T154" s="239"/>
      <c r="U154" s="239"/>
      <c r="V154" s="240"/>
      <c r="X154" s="241"/>
    </row>
    <row r="155" spans="1:24" s="4" customFormat="1" ht="75" customHeight="1" x14ac:dyDescent="0.2">
      <c r="A155" s="470"/>
      <c r="B155" s="471"/>
      <c r="C155" s="471"/>
      <c r="D155" s="471"/>
      <c r="E155" s="471"/>
      <c r="F155" s="471"/>
      <c r="G155" s="471"/>
      <c r="H155" s="471"/>
      <c r="I155" s="471"/>
      <c r="J155" s="471"/>
      <c r="K155" s="471"/>
      <c r="L155" s="471"/>
      <c r="M155" s="471"/>
      <c r="N155" s="471"/>
      <c r="O155" s="471"/>
      <c r="P155" s="472"/>
      <c r="Q155" s="151"/>
      <c r="R155" s="151"/>
      <c r="S155" s="239"/>
      <c r="T155" s="239"/>
      <c r="U155" s="239"/>
      <c r="V155" s="240"/>
      <c r="X155" s="241"/>
    </row>
    <row r="156" spans="1:24" s="4" customFormat="1" ht="75" customHeight="1" x14ac:dyDescent="0.2">
      <c r="A156" s="473"/>
      <c r="B156" s="474"/>
      <c r="C156" s="474"/>
      <c r="D156" s="474"/>
      <c r="E156" s="474"/>
      <c r="F156" s="474"/>
      <c r="G156" s="474"/>
      <c r="H156" s="474"/>
      <c r="I156" s="474"/>
      <c r="J156" s="474"/>
      <c r="K156" s="474"/>
      <c r="L156" s="474"/>
      <c r="M156" s="474"/>
      <c r="N156" s="474"/>
      <c r="O156" s="474"/>
      <c r="P156" s="475"/>
      <c r="Q156" s="151"/>
      <c r="R156" s="151"/>
      <c r="S156" s="239"/>
      <c r="T156" s="239"/>
      <c r="U156" s="239"/>
      <c r="V156" s="240"/>
      <c r="X156" s="241"/>
    </row>
    <row r="157" spans="1:24" s="4" customFormat="1" ht="15" customHeight="1" x14ac:dyDescent="0.2">
      <c r="A157" s="647" t="s">
        <v>172</v>
      </c>
      <c r="B157" s="648"/>
      <c r="C157" s="648"/>
      <c r="D157" s="648"/>
      <c r="E157" s="648"/>
      <c r="F157" s="648"/>
      <c r="G157" s="648"/>
      <c r="H157" s="648"/>
      <c r="I157" s="649"/>
      <c r="J157" s="650" t="s">
        <v>257</v>
      </c>
      <c r="K157" s="651"/>
      <c r="L157" s="651"/>
      <c r="M157" s="652"/>
      <c r="N157" s="650" t="s">
        <v>175</v>
      </c>
      <c r="O157" s="651"/>
      <c r="P157" s="652"/>
      <c r="Q157" s="151"/>
      <c r="R157" s="151"/>
      <c r="S157" s="239"/>
      <c r="T157" s="239"/>
      <c r="U157" s="239"/>
      <c r="V157" s="240"/>
      <c r="X157" s="241"/>
    </row>
    <row r="158" spans="1:24" s="4" customFormat="1" ht="15" customHeight="1" x14ac:dyDescent="0.2">
      <c r="A158" s="670"/>
      <c r="B158" s="671"/>
      <c r="C158" s="671"/>
      <c r="D158" s="671"/>
      <c r="E158" s="671"/>
      <c r="F158" s="671"/>
      <c r="G158" s="671"/>
      <c r="H158" s="671"/>
      <c r="I158" s="672"/>
      <c r="J158" s="656"/>
      <c r="K158" s="657"/>
      <c r="L158" s="657"/>
      <c r="M158" s="658"/>
      <c r="N158" s="661"/>
      <c r="O158" s="662"/>
      <c r="P158" s="663"/>
      <c r="Q158" s="151"/>
      <c r="R158" s="151"/>
      <c r="S158" s="239"/>
      <c r="T158" s="239"/>
      <c r="U158" s="239"/>
      <c r="V158" s="240"/>
      <c r="X158" s="241"/>
    </row>
    <row r="159" spans="1:24" s="4" customFormat="1" ht="15" customHeight="1" x14ac:dyDescent="0.2">
      <c r="A159" s="670"/>
      <c r="B159" s="671"/>
      <c r="C159" s="671"/>
      <c r="D159" s="671"/>
      <c r="E159" s="671"/>
      <c r="F159" s="671"/>
      <c r="G159" s="671"/>
      <c r="H159" s="671"/>
      <c r="I159" s="672"/>
      <c r="J159" s="656"/>
      <c r="K159" s="657"/>
      <c r="L159" s="657"/>
      <c r="M159" s="658"/>
      <c r="N159" s="661"/>
      <c r="O159" s="662"/>
      <c r="P159" s="663"/>
      <c r="Q159" s="151"/>
      <c r="R159" s="151"/>
      <c r="S159" s="239"/>
      <c r="T159" s="239"/>
      <c r="U159" s="239"/>
      <c r="V159" s="240"/>
      <c r="X159" s="241"/>
    </row>
    <row r="160" spans="1:24" s="4" customFormat="1" ht="15" customHeight="1" x14ac:dyDescent="0.2">
      <c r="A160" s="670"/>
      <c r="B160" s="671"/>
      <c r="C160" s="671"/>
      <c r="D160" s="671"/>
      <c r="E160" s="671"/>
      <c r="F160" s="671"/>
      <c r="G160" s="671"/>
      <c r="H160" s="671"/>
      <c r="I160" s="672"/>
      <c r="J160" s="656"/>
      <c r="K160" s="657"/>
      <c r="L160" s="657"/>
      <c r="M160" s="658"/>
      <c r="N160" s="661"/>
      <c r="O160" s="662"/>
      <c r="P160" s="663"/>
      <c r="Q160" s="151"/>
      <c r="R160" s="151"/>
      <c r="S160" s="239"/>
      <c r="T160" s="239"/>
      <c r="U160" s="239"/>
      <c r="V160" s="240"/>
      <c r="X160" s="241"/>
    </row>
    <row r="161" spans="1:24" s="4" customFormat="1" ht="15" customHeight="1" x14ac:dyDescent="0.2">
      <c r="A161" s="670"/>
      <c r="B161" s="671"/>
      <c r="C161" s="671"/>
      <c r="D161" s="671"/>
      <c r="E161" s="671"/>
      <c r="F161" s="671"/>
      <c r="G161" s="671"/>
      <c r="H161" s="671"/>
      <c r="I161" s="672"/>
      <c r="J161" s="656"/>
      <c r="K161" s="657"/>
      <c r="L161" s="657"/>
      <c r="M161" s="658"/>
      <c r="N161" s="661"/>
      <c r="O161" s="662"/>
      <c r="P161" s="663"/>
      <c r="Q161" s="151"/>
      <c r="R161" s="151"/>
      <c r="S161" s="239"/>
      <c r="T161" s="239"/>
      <c r="U161" s="239"/>
      <c r="V161" s="240"/>
      <c r="X161" s="241"/>
    </row>
    <row r="162" spans="1:24" s="4" customFormat="1" ht="15" customHeight="1" x14ac:dyDescent="0.2">
      <c r="A162" s="670"/>
      <c r="B162" s="671"/>
      <c r="C162" s="671"/>
      <c r="D162" s="671"/>
      <c r="E162" s="671"/>
      <c r="F162" s="671"/>
      <c r="G162" s="671"/>
      <c r="H162" s="671"/>
      <c r="I162" s="672"/>
      <c r="J162" s="656"/>
      <c r="K162" s="657"/>
      <c r="L162" s="657"/>
      <c r="M162" s="658"/>
      <c r="N162" s="661"/>
      <c r="O162" s="662"/>
      <c r="P162" s="663"/>
      <c r="Q162" s="151"/>
      <c r="R162" s="151"/>
      <c r="S162" s="239"/>
      <c r="T162" s="239"/>
      <c r="U162" s="239"/>
      <c r="V162" s="240"/>
      <c r="X162" s="241"/>
    </row>
    <row r="163" spans="1:24" s="4" customFormat="1" ht="15" customHeight="1" x14ac:dyDescent="0.2">
      <c r="A163" s="670"/>
      <c r="B163" s="671"/>
      <c r="C163" s="671"/>
      <c r="D163" s="671"/>
      <c r="E163" s="671"/>
      <c r="F163" s="671"/>
      <c r="G163" s="671"/>
      <c r="H163" s="671"/>
      <c r="I163" s="672"/>
      <c r="J163" s="656"/>
      <c r="K163" s="657"/>
      <c r="L163" s="657"/>
      <c r="M163" s="658"/>
      <c r="N163" s="661"/>
      <c r="O163" s="662"/>
      <c r="P163" s="663"/>
      <c r="Q163" s="151"/>
      <c r="R163" s="151"/>
      <c r="S163" s="239"/>
      <c r="T163" s="239"/>
      <c r="U163" s="239"/>
      <c r="V163" s="240"/>
      <c r="X163" s="241"/>
    </row>
    <row r="164" spans="1:24" s="4" customFormat="1" ht="15" customHeight="1" x14ac:dyDescent="0.2">
      <c r="A164" s="245"/>
      <c r="B164" s="245"/>
      <c r="C164" s="245"/>
      <c r="D164" s="245"/>
      <c r="E164" s="245" t="s">
        <v>176</v>
      </c>
      <c r="F164" s="82"/>
      <c r="G164" s="82"/>
      <c r="H164" s="82"/>
      <c r="I164" s="82"/>
      <c r="J164" s="248"/>
      <c r="K164" s="664" t="s">
        <v>177</v>
      </c>
      <c r="L164" s="664"/>
      <c r="M164" s="674"/>
      <c r="N164" s="667">
        <f>SUM(N158:P163)</f>
        <v>0</v>
      </c>
      <c r="O164" s="668"/>
      <c r="P164" s="669"/>
      <c r="Q164" s="151"/>
      <c r="R164" s="151"/>
      <c r="S164" s="239"/>
      <c r="T164" s="239"/>
      <c r="U164" s="239"/>
      <c r="V164" s="240"/>
      <c r="X164" s="241"/>
    </row>
    <row r="165" spans="1:24" s="4" customFormat="1" ht="15" customHeight="1" x14ac:dyDescent="0.2">
      <c r="A165" s="81"/>
      <c r="B165" s="81"/>
      <c r="C165" s="81"/>
      <c r="D165" s="81"/>
      <c r="E165" s="81"/>
      <c r="F165" s="82"/>
      <c r="G165" s="82"/>
      <c r="H165" s="82"/>
      <c r="I165" s="82"/>
      <c r="J165" s="248"/>
      <c r="K165" s="82"/>
      <c r="L165" s="82"/>
      <c r="M165" s="82"/>
      <c r="N165" s="281"/>
      <c r="O165" s="281"/>
      <c r="P165" s="281"/>
      <c r="Q165" s="151"/>
      <c r="R165" s="151"/>
      <c r="S165" s="239"/>
      <c r="T165" s="239"/>
      <c r="U165" s="239"/>
      <c r="V165" s="240"/>
      <c r="X165" s="241"/>
    </row>
    <row r="166" spans="1:24" s="4" customFormat="1" ht="15" customHeight="1" x14ac:dyDescent="0.2">
      <c r="A166" s="81"/>
      <c r="B166" s="81"/>
      <c r="C166" s="81"/>
      <c r="D166" s="81"/>
      <c r="E166" s="81"/>
      <c r="F166" s="82"/>
      <c r="G166" s="82"/>
      <c r="H166" s="82"/>
      <c r="I166" s="82"/>
      <c r="J166" s="248"/>
      <c r="K166" s="249"/>
      <c r="L166" s="249"/>
      <c r="M166" s="249"/>
      <c r="N166" s="281"/>
      <c r="O166" s="281"/>
      <c r="P166" s="281"/>
      <c r="Q166" s="151"/>
      <c r="R166" s="151"/>
      <c r="S166" s="239"/>
      <c r="T166" s="239"/>
      <c r="U166" s="239"/>
      <c r="V166" s="240"/>
      <c r="X166" s="241"/>
    </row>
    <row r="167" spans="1:24" s="4" customFormat="1" ht="15" customHeight="1" x14ac:dyDescent="0.2">
      <c r="A167" s="242" t="s">
        <v>186</v>
      </c>
      <c r="B167" s="242"/>
      <c r="C167" s="242"/>
      <c r="D167" s="243"/>
      <c r="E167" s="243"/>
      <c r="F167" s="243"/>
      <c r="G167" s="243"/>
      <c r="H167" s="243"/>
      <c r="I167" s="243"/>
      <c r="J167" s="243"/>
      <c r="K167" s="243"/>
      <c r="L167" s="243"/>
      <c r="M167" s="243"/>
      <c r="N167" s="243"/>
      <c r="O167" s="243"/>
      <c r="P167" s="243"/>
      <c r="Q167" s="151"/>
      <c r="R167" s="151"/>
      <c r="S167" s="239"/>
      <c r="T167" s="239"/>
      <c r="U167" s="239"/>
      <c r="V167" s="240"/>
      <c r="X167" s="241"/>
    </row>
    <row r="168" spans="1:24" s="4" customFormat="1" ht="15" customHeight="1" x14ac:dyDescent="0.2">
      <c r="A168" s="676" t="s">
        <v>265</v>
      </c>
      <c r="B168" s="676"/>
      <c r="C168" s="676"/>
      <c r="D168" s="676"/>
      <c r="E168" s="676"/>
      <c r="F168" s="676"/>
      <c r="G168" s="676"/>
      <c r="H168" s="676"/>
      <c r="I168" s="676"/>
      <c r="J168" s="676"/>
      <c r="K168" s="676"/>
      <c r="L168" s="676"/>
      <c r="M168" s="676"/>
      <c r="N168" s="676"/>
      <c r="O168" s="676"/>
      <c r="P168" s="676"/>
      <c r="Q168" s="151"/>
      <c r="R168" s="151"/>
      <c r="S168" s="239"/>
      <c r="T168" s="239"/>
      <c r="U168" s="239"/>
      <c r="V168" s="240"/>
      <c r="X168" s="241"/>
    </row>
    <row r="169" spans="1:24" s="4" customFormat="1" ht="75" customHeight="1" x14ac:dyDescent="0.2">
      <c r="A169" s="470"/>
      <c r="B169" s="471"/>
      <c r="C169" s="471"/>
      <c r="D169" s="471"/>
      <c r="E169" s="471"/>
      <c r="F169" s="471"/>
      <c r="G169" s="471"/>
      <c r="H169" s="471"/>
      <c r="I169" s="471"/>
      <c r="J169" s="471"/>
      <c r="K169" s="471"/>
      <c r="L169" s="471"/>
      <c r="M169" s="471"/>
      <c r="N169" s="471"/>
      <c r="O169" s="471"/>
      <c r="P169" s="472"/>
      <c r="Q169" s="151"/>
      <c r="R169" s="151"/>
      <c r="S169" s="239"/>
      <c r="T169" s="239"/>
      <c r="U169" s="239"/>
      <c r="V169" s="240"/>
      <c r="X169" s="241"/>
    </row>
    <row r="170" spans="1:24" s="4" customFormat="1" ht="75" customHeight="1" x14ac:dyDescent="0.2">
      <c r="A170" s="473"/>
      <c r="B170" s="474"/>
      <c r="C170" s="474"/>
      <c r="D170" s="474"/>
      <c r="E170" s="474"/>
      <c r="F170" s="474"/>
      <c r="G170" s="474"/>
      <c r="H170" s="474"/>
      <c r="I170" s="474"/>
      <c r="J170" s="474"/>
      <c r="K170" s="474"/>
      <c r="L170" s="474"/>
      <c r="M170" s="474"/>
      <c r="N170" s="474"/>
      <c r="O170" s="474"/>
      <c r="P170" s="475"/>
      <c r="Q170" s="151"/>
      <c r="R170" s="151"/>
      <c r="S170" s="239"/>
      <c r="T170" s="239"/>
      <c r="U170" s="239"/>
      <c r="V170" s="240"/>
      <c r="X170" s="241"/>
    </row>
    <row r="171" spans="1:24" s="4" customFormat="1" ht="15" customHeight="1" x14ac:dyDescent="0.2">
      <c r="A171" s="647" t="s">
        <v>172</v>
      </c>
      <c r="B171" s="648"/>
      <c r="C171" s="648"/>
      <c r="D171" s="648"/>
      <c r="E171" s="648"/>
      <c r="F171" s="648"/>
      <c r="G171" s="648"/>
      <c r="H171" s="648"/>
      <c r="I171" s="649"/>
      <c r="J171" s="650" t="s">
        <v>257</v>
      </c>
      <c r="K171" s="651"/>
      <c r="L171" s="651"/>
      <c r="M171" s="652"/>
      <c r="N171" s="650" t="s">
        <v>175</v>
      </c>
      <c r="O171" s="651"/>
      <c r="P171" s="652"/>
      <c r="Q171" s="151"/>
      <c r="R171" s="151"/>
      <c r="S171" s="239"/>
      <c r="T171" s="239"/>
      <c r="U171" s="239"/>
      <c r="V171" s="240"/>
      <c r="X171" s="241"/>
    </row>
    <row r="172" spans="1:24" s="4" customFormat="1" ht="15" customHeight="1" x14ac:dyDescent="0.2">
      <c r="A172" s="670"/>
      <c r="B172" s="671"/>
      <c r="C172" s="671"/>
      <c r="D172" s="671"/>
      <c r="E172" s="671"/>
      <c r="F172" s="671"/>
      <c r="G172" s="671"/>
      <c r="H172" s="671"/>
      <c r="I172" s="672"/>
      <c r="J172" s="656"/>
      <c r="K172" s="657"/>
      <c r="L172" s="657"/>
      <c r="M172" s="658"/>
      <c r="N172" s="661"/>
      <c r="O172" s="662"/>
      <c r="P172" s="663"/>
      <c r="Q172" s="151"/>
      <c r="R172" s="151"/>
      <c r="S172" s="239"/>
      <c r="T172" s="239"/>
      <c r="U172" s="239"/>
      <c r="V172" s="240"/>
      <c r="X172" s="241"/>
    </row>
    <row r="173" spans="1:24" s="4" customFormat="1" ht="15" customHeight="1" x14ac:dyDescent="0.2">
      <c r="A173" s="670"/>
      <c r="B173" s="671"/>
      <c r="C173" s="671"/>
      <c r="D173" s="671"/>
      <c r="E173" s="671"/>
      <c r="F173" s="671"/>
      <c r="G173" s="671"/>
      <c r="H173" s="671"/>
      <c r="I173" s="672"/>
      <c r="J173" s="656"/>
      <c r="K173" s="657"/>
      <c r="L173" s="657"/>
      <c r="M173" s="658"/>
      <c r="N173" s="661"/>
      <c r="O173" s="662"/>
      <c r="P173" s="663"/>
      <c r="Q173" s="151"/>
      <c r="R173" s="151"/>
      <c r="S173" s="239"/>
      <c r="T173" s="239"/>
      <c r="U173" s="239"/>
      <c r="V173" s="240"/>
      <c r="X173" s="241"/>
    </row>
    <row r="174" spans="1:24" s="4" customFormat="1" ht="15" customHeight="1" x14ac:dyDescent="0.2">
      <c r="A174" s="670"/>
      <c r="B174" s="671"/>
      <c r="C174" s="671"/>
      <c r="D174" s="671"/>
      <c r="E174" s="671"/>
      <c r="F174" s="671"/>
      <c r="G174" s="671"/>
      <c r="H174" s="671"/>
      <c r="I174" s="672"/>
      <c r="J174" s="656"/>
      <c r="K174" s="657"/>
      <c r="L174" s="657"/>
      <c r="M174" s="658"/>
      <c r="N174" s="661"/>
      <c r="O174" s="662"/>
      <c r="P174" s="663"/>
      <c r="Q174" s="151"/>
      <c r="R174" s="151"/>
      <c r="S174" s="239"/>
      <c r="T174" s="239"/>
      <c r="U174" s="239"/>
      <c r="V174" s="240"/>
      <c r="X174" s="241"/>
    </row>
    <row r="175" spans="1:24" s="4" customFormat="1" ht="15" customHeight="1" x14ac:dyDescent="0.2">
      <c r="A175" s="670"/>
      <c r="B175" s="671"/>
      <c r="C175" s="671"/>
      <c r="D175" s="671"/>
      <c r="E175" s="671"/>
      <c r="F175" s="671"/>
      <c r="G175" s="671"/>
      <c r="H175" s="671"/>
      <c r="I175" s="672"/>
      <c r="J175" s="656"/>
      <c r="K175" s="657"/>
      <c r="L175" s="657"/>
      <c r="M175" s="658"/>
      <c r="N175" s="661"/>
      <c r="O175" s="662"/>
      <c r="P175" s="663"/>
      <c r="Q175" s="151"/>
      <c r="R175" s="151"/>
      <c r="S175" s="239"/>
      <c r="T175" s="239"/>
      <c r="U175" s="239"/>
      <c r="V175" s="240"/>
      <c r="X175" s="241"/>
    </row>
    <row r="176" spans="1:24" s="4" customFormat="1" ht="15" customHeight="1" x14ac:dyDescent="0.2">
      <c r="A176" s="670"/>
      <c r="B176" s="671"/>
      <c r="C176" s="671"/>
      <c r="D176" s="671"/>
      <c r="E176" s="671"/>
      <c r="F176" s="671"/>
      <c r="G176" s="671"/>
      <c r="H176" s="671"/>
      <c r="I176" s="672"/>
      <c r="J176" s="656"/>
      <c r="K176" s="657"/>
      <c r="L176" s="657"/>
      <c r="M176" s="658"/>
      <c r="N176" s="661"/>
      <c r="O176" s="662"/>
      <c r="P176" s="663"/>
      <c r="Q176" s="151"/>
      <c r="R176" s="151"/>
      <c r="S176" s="239"/>
      <c r="T176" s="239"/>
      <c r="U176" s="239"/>
      <c r="V176" s="240"/>
      <c r="X176" s="241"/>
    </row>
    <row r="177" spans="1:24" s="4" customFormat="1" ht="15" customHeight="1" x14ac:dyDescent="0.2">
      <c r="A177" s="670"/>
      <c r="B177" s="671"/>
      <c r="C177" s="671"/>
      <c r="D177" s="671"/>
      <c r="E177" s="671"/>
      <c r="F177" s="671"/>
      <c r="G177" s="671"/>
      <c r="H177" s="671"/>
      <c r="I177" s="672"/>
      <c r="J177" s="656"/>
      <c r="K177" s="657"/>
      <c r="L177" s="657"/>
      <c r="M177" s="658"/>
      <c r="N177" s="661"/>
      <c r="O177" s="662"/>
      <c r="P177" s="663"/>
      <c r="Q177" s="151"/>
      <c r="R177" s="151"/>
      <c r="S177" s="239"/>
      <c r="T177" s="239"/>
      <c r="U177" s="239"/>
      <c r="V177" s="240"/>
      <c r="X177" s="241"/>
    </row>
    <row r="178" spans="1:24" s="4" customFormat="1" ht="15" customHeight="1" x14ac:dyDescent="0.2">
      <c r="A178" s="670"/>
      <c r="B178" s="671"/>
      <c r="C178" s="671"/>
      <c r="D178" s="671"/>
      <c r="E178" s="671"/>
      <c r="F178" s="671"/>
      <c r="G178" s="671"/>
      <c r="H178" s="671"/>
      <c r="I178" s="672"/>
      <c r="J178" s="656"/>
      <c r="K178" s="657"/>
      <c r="L178" s="657"/>
      <c r="M178" s="658"/>
      <c r="N178" s="661"/>
      <c r="O178" s="662"/>
      <c r="P178" s="663"/>
      <c r="Q178" s="151"/>
      <c r="R178" s="151"/>
      <c r="S178" s="239"/>
      <c r="T178" s="239"/>
      <c r="U178" s="239"/>
      <c r="V178" s="240"/>
      <c r="X178" s="241"/>
    </row>
    <row r="179" spans="1:24" s="4" customFormat="1" ht="15" customHeight="1" x14ac:dyDescent="0.2">
      <c r="A179" s="670"/>
      <c r="B179" s="671"/>
      <c r="C179" s="671"/>
      <c r="D179" s="671"/>
      <c r="E179" s="671"/>
      <c r="F179" s="671"/>
      <c r="G179" s="671"/>
      <c r="H179" s="671"/>
      <c r="I179" s="672"/>
      <c r="J179" s="656"/>
      <c r="K179" s="657"/>
      <c r="L179" s="657"/>
      <c r="M179" s="658"/>
      <c r="N179" s="661"/>
      <c r="O179" s="662"/>
      <c r="P179" s="663"/>
      <c r="Q179" s="151"/>
      <c r="R179" s="151"/>
      <c r="S179" s="239"/>
      <c r="T179" s="239"/>
      <c r="U179" s="239"/>
      <c r="V179" s="240"/>
      <c r="X179" s="241"/>
    </row>
    <row r="180" spans="1:24" s="4" customFormat="1" ht="15" customHeight="1" x14ac:dyDescent="0.2">
      <c r="A180" s="670"/>
      <c r="B180" s="671"/>
      <c r="C180" s="671"/>
      <c r="D180" s="671"/>
      <c r="E180" s="671"/>
      <c r="F180" s="671"/>
      <c r="G180" s="671"/>
      <c r="H180" s="671"/>
      <c r="I180" s="672"/>
      <c r="J180" s="656"/>
      <c r="K180" s="657"/>
      <c r="L180" s="657"/>
      <c r="M180" s="658"/>
      <c r="N180" s="661"/>
      <c r="O180" s="662"/>
      <c r="P180" s="663"/>
      <c r="Q180" s="151"/>
      <c r="R180" s="151"/>
      <c r="S180" s="239"/>
      <c r="T180" s="239"/>
      <c r="U180" s="239"/>
      <c r="V180" s="240"/>
      <c r="X180" s="241"/>
    </row>
    <row r="181" spans="1:24" s="4" customFormat="1" ht="15" customHeight="1" x14ac:dyDescent="0.2">
      <c r="A181" s="670"/>
      <c r="B181" s="671"/>
      <c r="C181" s="671"/>
      <c r="D181" s="671"/>
      <c r="E181" s="671"/>
      <c r="F181" s="671"/>
      <c r="G181" s="671"/>
      <c r="H181" s="671"/>
      <c r="I181" s="672"/>
      <c r="J181" s="656"/>
      <c r="K181" s="657"/>
      <c r="L181" s="657"/>
      <c r="M181" s="658"/>
      <c r="N181" s="661"/>
      <c r="O181" s="662"/>
      <c r="P181" s="663"/>
      <c r="Q181" s="151"/>
      <c r="R181" s="151"/>
      <c r="S181" s="239"/>
      <c r="T181" s="239"/>
      <c r="U181" s="239"/>
      <c r="V181" s="240"/>
      <c r="X181" s="241"/>
    </row>
    <row r="182" spans="1:24" s="4" customFormat="1" ht="15" customHeight="1" x14ac:dyDescent="0.2">
      <c r="A182" s="670"/>
      <c r="B182" s="671"/>
      <c r="C182" s="671"/>
      <c r="D182" s="671"/>
      <c r="E182" s="671"/>
      <c r="F182" s="671"/>
      <c r="G182" s="671"/>
      <c r="H182" s="671"/>
      <c r="I182" s="672"/>
      <c r="J182" s="656"/>
      <c r="K182" s="657"/>
      <c r="L182" s="657"/>
      <c r="M182" s="658"/>
      <c r="N182" s="661"/>
      <c r="O182" s="662"/>
      <c r="P182" s="663"/>
      <c r="Q182" s="151"/>
      <c r="R182" s="151"/>
      <c r="S182" s="239"/>
      <c r="T182" s="239"/>
      <c r="U182" s="239"/>
      <c r="V182" s="240"/>
      <c r="X182" s="241"/>
    </row>
    <row r="183" spans="1:24" s="4" customFormat="1" ht="15" customHeight="1" x14ac:dyDescent="0.2">
      <c r="A183" s="245"/>
      <c r="B183" s="245"/>
      <c r="C183" s="245"/>
      <c r="D183" s="245"/>
      <c r="E183" s="245" t="s">
        <v>176</v>
      </c>
      <c r="F183" s="82"/>
      <c r="G183" s="82"/>
      <c r="H183" s="82"/>
      <c r="I183" s="82"/>
      <c r="J183" s="82"/>
      <c r="K183" s="664" t="s">
        <v>177</v>
      </c>
      <c r="L183" s="664"/>
      <c r="M183" s="674"/>
      <c r="N183" s="667">
        <f>SUM(N172:P182)</f>
        <v>0</v>
      </c>
      <c r="O183" s="668"/>
      <c r="P183" s="669"/>
      <c r="Q183" s="151"/>
      <c r="R183" s="151"/>
      <c r="S183" s="239"/>
      <c r="T183" s="239"/>
      <c r="U183" s="239"/>
      <c r="V183" s="240"/>
      <c r="X183" s="241"/>
    </row>
    <row r="184" spans="1:24" s="4" customFormat="1" ht="30" customHeight="1" x14ac:dyDescent="0.2">
      <c r="A184" s="250" t="s">
        <v>266</v>
      </c>
      <c r="B184" s="250"/>
      <c r="C184" s="250"/>
      <c r="D184" s="250"/>
      <c r="E184" s="250"/>
      <c r="F184" s="243"/>
      <c r="G184" s="243"/>
      <c r="H184" s="243"/>
      <c r="I184" s="243"/>
      <c r="J184" s="243"/>
      <c r="K184" s="243"/>
      <c r="L184" s="243"/>
      <c r="M184" s="243"/>
      <c r="N184" s="251"/>
      <c r="O184" s="251"/>
      <c r="P184" s="251"/>
      <c r="Q184" s="151"/>
      <c r="R184" s="151"/>
      <c r="S184" s="239"/>
      <c r="T184" s="239"/>
      <c r="U184" s="239"/>
      <c r="V184" s="240"/>
      <c r="X184" s="241"/>
    </row>
    <row r="185" spans="1:24" s="4" customFormat="1" ht="15" customHeight="1" x14ac:dyDescent="0.2">
      <c r="A185" s="107"/>
      <c r="B185" s="107"/>
      <c r="C185" s="107"/>
      <c r="D185" s="107"/>
      <c r="E185" s="107" t="s">
        <v>42</v>
      </c>
      <c r="F185" s="107"/>
      <c r="G185" s="107" t="str">
        <f>Narrative!A15</f>
        <v>ALBEMARLE COUNTY PUBLIC SCHOOLS</v>
      </c>
      <c r="H185" s="107"/>
      <c r="I185" s="106"/>
      <c r="J185" s="107"/>
      <c r="K185" s="107"/>
      <c r="L185" s="107"/>
      <c r="M185" s="107"/>
      <c r="N185" s="107" t="s">
        <v>43</v>
      </c>
      <c r="O185" s="107"/>
      <c r="P185" s="151">
        <f>Narrative!I15</f>
        <v>2</v>
      </c>
      <c r="Q185" s="151"/>
      <c r="R185" s="151"/>
      <c r="S185" s="239"/>
      <c r="T185" s="239"/>
      <c r="U185" s="239"/>
      <c r="V185" s="240"/>
      <c r="X185" s="241"/>
    </row>
    <row r="186" spans="1:24" s="4" customFormat="1" ht="20.25" customHeight="1" x14ac:dyDescent="0.2">
      <c r="A186" s="242" t="s">
        <v>267</v>
      </c>
      <c r="B186" s="242"/>
      <c r="C186" s="242"/>
      <c r="D186" s="243"/>
      <c r="E186" s="243"/>
      <c r="F186" s="243"/>
      <c r="G186" s="243"/>
      <c r="H186" s="243"/>
      <c r="I186" s="243"/>
      <c r="J186" s="243"/>
      <c r="K186" s="243"/>
      <c r="L186" s="243"/>
      <c r="M186" s="243"/>
      <c r="N186" s="243"/>
      <c r="O186" s="243"/>
      <c r="P186" s="243"/>
      <c r="Q186" s="151"/>
      <c r="R186" s="151"/>
      <c r="S186" s="239"/>
      <c r="T186" s="239"/>
      <c r="U186" s="239"/>
      <c r="V186" s="240"/>
      <c r="X186" s="241"/>
    </row>
    <row r="187" spans="1:24" s="4" customFormat="1" ht="15" customHeight="1" x14ac:dyDescent="0.25">
      <c r="A187" s="675" t="s">
        <v>268</v>
      </c>
      <c r="B187" s="675"/>
      <c r="C187" s="675"/>
      <c r="D187" s="675"/>
      <c r="E187" s="675"/>
      <c r="F187" s="675"/>
      <c r="G187" s="675"/>
      <c r="H187" s="675"/>
      <c r="I187" s="675"/>
      <c r="J187" s="675"/>
      <c r="K187" s="675"/>
      <c r="L187" s="675"/>
      <c r="M187" s="675"/>
      <c r="N187" s="675"/>
      <c r="O187" s="675"/>
      <c r="P187" s="675"/>
      <c r="Q187" s="151"/>
      <c r="R187" s="151"/>
      <c r="S187" s="239"/>
      <c r="T187" s="239"/>
      <c r="U187" s="239"/>
      <c r="V187" s="240"/>
      <c r="X187" s="241"/>
    </row>
    <row r="188" spans="1:24" s="4" customFormat="1" ht="63.75" customHeight="1" x14ac:dyDescent="0.2">
      <c r="A188" s="470"/>
      <c r="B188" s="471"/>
      <c r="C188" s="471"/>
      <c r="D188" s="471"/>
      <c r="E188" s="471"/>
      <c r="F188" s="471"/>
      <c r="G188" s="471"/>
      <c r="H188" s="471"/>
      <c r="I188" s="471"/>
      <c r="J188" s="471"/>
      <c r="K188" s="471"/>
      <c r="L188" s="471"/>
      <c r="M188" s="471"/>
      <c r="N188" s="471"/>
      <c r="O188" s="471"/>
      <c r="P188" s="472"/>
      <c r="Q188" s="151"/>
      <c r="R188" s="151"/>
      <c r="S188" s="239"/>
      <c r="T188" s="239"/>
      <c r="U188" s="239"/>
      <c r="V188" s="240"/>
      <c r="X188" s="241"/>
    </row>
    <row r="189" spans="1:24" s="4" customFormat="1" ht="63.75" customHeight="1" x14ac:dyDescent="0.2">
      <c r="A189" s="473"/>
      <c r="B189" s="474"/>
      <c r="C189" s="474"/>
      <c r="D189" s="474"/>
      <c r="E189" s="474"/>
      <c r="F189" s="474"/>
      <c r="G189" s="474"/>
      <c r="H189" s="474"/>
      <c r="I189" s="474"/>
      <c r="J189" s="474"/>
      <c r="K189" s="474"/>
      <c r="L189" s="474"/>
      <c r="M189" s="474"/>
      <c r="N189" s="474"/>
      <c r="O189" s="474"/>
      <c r="P189" s="475"/>
      <c r="Q189" s="151"/>
      <c r="R189" s="151"/>
      <c r="S189" s="239"/>
      <c r="T189" s="239"/>
      <c r="U189" s="239"/>
      <c r="V189" s="240"/>
      <c r="X189" s="241"/>
    </row>
    <row r="190" spans="1:24" s="4" customFormat="1" ht="15" customHeight="1" x14ac:dyDescent="0.2">
      <c r="A190" s="647" t="s">
        <v>172</v>
      </c>
      <c r="B190" s="648"/>
      <c r="C190" s="648"/>
      <c r="D190" s="648"/>
      <c r="E190" s="648"/>
      <c r="F190" s="648"/>
      <c r="G190" s="648"/>
      <c r="H190" s="648"/>
      <c r="I190" s="649"/>
      <c r="J190" s="650" t="s">
        <v>257</v>
      </c>
      <c r="K190" s="651"/>
      <c r="L190" s="651"/>
      <c r="M190" s="652"/>
      <c r="N190" s="650" t="s">
        <v>175</v>
      </c>
      <c r="O190" s="651"/>
      <c r="P190" s="652"/>
      <c r="Q190" s="151"/>
      <c r="R190" s="151"/>
      <c r="S190" s="239"/>
      <c r="T190" s="239"/>
      <c r="U190" s="239"/>
      <c r="V190" s="240"/>
      <c r="X190" s="241"/>
    </row>
    <row r="191" spans="1:24" s="4" customFormat="1" ht="15" customHeight="1" x14ac:dyDescent="0.2">
      <c r="A191" s="670"/>
      <c r="B191" s="671"/>
      <c r="C191" s="671"/>
      <c r="D191" s="671"/>
      <c r="E191" s="671"/>
      <c r="F191" s="671"/>
      <c r="G191" s="671"/>
      <c r="H191" s="671"/>
      <c r="I191" s="672"/>
      <c r="J191" s="656"/>
      <c r="K191" s="657"/>
      <c r="L191" s="657"/>
      <c r="M191" s="658"/>
      <c r="N191" s="661"/>
      <c r="O191" s="662"/>
      <c r="P191" s="663"/>
      <c r="Q191" s="151"/>
      <c r="R191" s="151"/>
      <c r="S191" s="239"/>
      <c r="T191" s="239"/>
      <c r="U191" s="239"/>
      <c r="V191" s="240"/>
      <c r="X191" s="241"/>
    </row>
    <row r="192" spans="1:24" s="4" customFormat="1" ht="15" customHeight="1" x14ac:dyDescent="0.2">
      <c r="A192" s="670"/>
      <c r="B192" s="671"/>
      <c r="C192" s="671"/>
      <c r="D192" s="671"/>
      <c r="E192" s="671"/>
      <c r="F192" s="671"/>
      <c r="G192" s="671"/>
      <c r="H192" s="671"/>
      <c r="I192" s="672"/>
      <c r="J192" s="656"/>
      <c r="K192" s="657"/>
      <c r="L192" s="657"/>
      <c r="M192" s="658"/>
      <c r="N192" s="661"/>
      <c r="O192" s="662"/>
      <c r="P192" s="663"/>
      <c r="Q192" s="151"/>
      <c r="R192" s="151"/>
      <c r="S192" s="239"/>
      <c r="T192" s="239"/>
      <c r="U192" s="239"/>
      <c r="V192" s="240"/>
      <c r="X192" s="241"/>
    </row>
    <row r="193" spans="1:24" s="4" customFormat="1" ht="15" customHeight="1" x14ac:dyDescent="0.2">
      <c r="A193" s="670"/>
      <c r="B193" s="671"/>
      <c r="C193" s="671"/>
      <c r="D193" s="671"/>
      <c r="E193" s="671"/>
      <c r="F193" s="671"/>
      <c r="G193" s="671"/>
      <c r="H193" s="671"/>
      <c r="I193" s="672"/>
      <c r="J193" s="656"/>
      <c r="K193" s="657"/>
      <c r="L193" s="657"/>
      <c r="M193" s="658"/>
      <c r="N193" s="661"/>
      <c r="O193" s="662"/>
      <c r="P193" s="663"/>
      <c r="Q193" s="151"/>
      <c r="R193" s="151"/>
      <c r="S193" s="239"/>
      <c r="T193" s="239"/>
      <c r="U193" s="239"/>
      <c r="V193" s="240"/>
      <c r="X193" s="241"/>
    </row>
    <row r="194" spans="1:24" s="4" customFormat="1" ht="15" customHeight="1" x14ac:dyDescent="0.2">
      <c r="A194" s="670"/>
      <c r="B194" s="671"/>
      <c r="C194" s="671"/>
      <c r="D194" s="671"/>
      <c r="E194" s="671"/>
      <c r="F194" s="671"/>
      <c r="G194" s="671"/>
      <c r="H194" s="671"/>
      <c r="I194" s="672"/>
      <c r="J194" s="656"/>
      <c r="K194" s="657"/>
      <c r="L194" s="657"/>
      <c r="M194" s="658"/>
      <c r="N194" s="661"/>
      <c r="O194" s="662"/>
      <c r="P194" s="663"/>
      <c r="Q194" s="151"/>
      <c r="R194" s="151"/>
      <c r="S194" s="239"/>
      <c r="T194" s="239"/>
      <c r="U194" s="239"/>
      <c r="V194" s="240"/>
      <c r="X194" s="241"/>
    </row>
    <row r="195" spans="1:24" s="4" customFormat="1" ht="15" customHeight="1" x14ac:dyDescent="0.2">
      <c r="A195" s="670"/>
      <c r="B195" s="671"/>
      <c r="C195" s="671"/>
      <c r="D195" s="671"/>
      <c r="E195" s="671"/>
      <c r="F195" s="671"/>
      <c r="G195" s="671"/>
      <c r="H195" s="671"/>
      <c r="I195" s="672"/>
      <c r="J195" s="656"/>
      <c r="K195" s="657"/>
      <c r="L195" s="657"/>
      <c r="M195" s="658"/>
      <c r="N195" s="661"/>
      <c r="O195" s="662"/>
      <c r="P195" s="663"/>
      <c r="Q195" s="151"/>
      <c r="R195" s="151"/>
      <c r="S195" s="239"/>
      <c r="T195" s="239"/>
      <c r="U195" s="239"/>
      <c r="V195" s="240"/>
      <c r="X195" s="241"/>
    </row>
    <row r="196" spans="1:24" s="4" customFormat="1" ht="15" customHeight="1" x14ac:dyDescent="0.2">
      <c r="A196" s="670"/>
      <c r="B196" s="671"/>
      <c r="C196" s="671"/>
      <c r="D196" s="671"/>
      <c r="E196" s="671"/>
      <c r="F196" s="671"/>
      <c r="G196" s="671"/>
      <c r="H196" s="671"/>
      <c r="I196" s="672"/>
      <c r="J196" s="656"/>
      <c r="K196" s="657"/>
      <c r="L196" s="657"/>
      <c r="M196" s="658"/>
      <c r="N196" s="661"/>
      <c r="O196" s="662"/>
      <c r="P196" s="663"/>
      <c r="Q196" s="151"/>
      <c r="R196" s="151"/>
      <c r="S196" s="239"/>
      <c r="T196" s="239"/>
      <c r="U196" s="239"/>
      <c r="V196" s="240"/>
      <c r="X196" s="241"/>
    </row>
    <row r="197" spans="1:24" s="4" customFormat="1" ht="15" customHeight="1" x14ac:dyDescent="0.2">
      <c r="A197" s="670"/>
      <c r="B197" s="671"/>
      <c r="C197" s="671"/>
      <c r="D197" s="671"/>
      <c r="E197" s="671"/>
      <c r="F197" s="671"/>
      <c r="G197" s="671"/>
      <c r="H197" s="671"/>
      <c r="I197" s="672"/>
      <c r="J197" s="656"/>
      <c r="K197" s="657"/>
      <c r="L197" s="657"/>
      <c r="M197" s="658"/>
      <c r="N197" s="661"/>
      <c r="O197" s="662"/>
      <c r="P197" s="663"/>
      <c r="Q197" s="151"/>
      <c r="R197" s="151"/>
      <c r="S197" s="239"/>
      <c r="T197" s="239"/>
      <c r="U197" s="239"/>
      <c r="V197" s="240"/>
      <c r="X197" s="241"/>
    </row>
    <row r="198" spans="1:24" s="4" customFormat="1" ht="15" customHeight="1" x14ac:dyDescent="0.2">
      <c r="A198" s="670"/>
      <c r="B198" s="671"/>
      <c r="C198" s="671"/>
      <c r="D198" s="671"/>
      <c r="E198" s="671"/>
      <c r="F198" s="671"/>
      <c r="G198" s="671"/>
      <c r="H198" s="671"/>
      <c r="I198" s="672"/>
      <c r="J198" s="656"/>
      <c r="K198" s="657"/>
      <c r="L198" s="657"/>
      <c r="M198" s="658"/>
      <c r="N198" s="661"/>
      <c r="O198" s="662"/>
      <c r="P198" s="663"/>
      <c r="Q198" s="151"/>
      <c r="R198" s="151"/>
      <c r="S198" s="239"/>
      <c r="T198" s="239"/>
      <c r="U198" s="239"/>
      <c r="V198" s="240"/>
      <c r="X198" s="241"/>
    </row>
    <row r="199" spans="1:24" s="4" customFormat="1" ht="15" customHeight="1" x14ac:dyDescent="0.2">
      <c r="A199" s="245"/>
      <c r="B199" s="245"/>
      <c r="C199" s="245"/>
      <c r="D199" s="245"/>
      <c r="E199" s="245" t="s">
        <v>176</v>
      </c>
      <c r="F199" s="82"/>
      <c r="G199" s="82"/>
      <c r="H199" s="82"/>
      <c r="I199" s="82"/>
      <c r="J199" s="82"/>
      <c r="K199" s="664" t="s">
        <v>177</v>
      </c>
      <c r="L199" s="664"/>
      <c r="M199" s="674"/>
      <c r="N199" s="667">
        <f>SUM(N191:P198)</f>
        <v>0</v>
      </c>
      <c r="O199" s="668"/>
      <c r="P199" s="669"/>
      <c r="Q199" s="151"/>
      <c r="R199" s="151"/>
      <c r="S199" s="239"/>
      <c r="T199" s="239"/>
      <c r="U199" s="239"/>
      <c r="V199" s="240"/>
      <c r="X199" s="241"/>
    </row>
    <row r="200" spans="1:24" s="4" customFormat="1" ht="15" customHeight="1" x14ac:dyDescent="0.2">
      <c r="A200" s="81"/>
      <c r="B200" s="81"/>
      <c r="C200" s="81"/>
      <c r="D200" s="81"/>
      <c r="E200" s="81"/>
      <c r="F200" s="82"/>
      <c r="G200" s="82"/>
      <c r="H200" s="82"/>
      <c r="I200" s="82"/>
      <c r="J200" s="82"/>
      <c r="K200" s="82"/>
      <c r="L200" s="82"/>
      <c r="M200" s="82"/>
      <c r="N200" s="281"/>
      <c r="O200" s="281"/>
      <c r="P200" s="281"/>
      <c r="Q200" s="151"/>
      <c r="R200" s="151"/>
      <c r="S200" s="239"/>
      <c r="T200" s="239"/>
      <c r="U200" s="239"/>
      <c r="V200" s="240"/>
      <c r="X200" s="241"/>
    </row>
    <row r="201" spans="1:24" s="4" customFormat="1" ht="15" customHeight="1" x14ac:dyDescent="0.2">
      <c r="A201" s="250"/>
      <c r="B201" s="250"/>
      <c r="C201" s="250"/>
      <c r="D201" s="250"/>
      <c r="E201" s="250"/>
      <c r="F201" s="243"/>
      <c r="G201" s="243"/>
      <c r="H201" s="243"/>
      <c r="I201" s="243"/>
      <c r="J201" s="243"/>
      <c r="K201" s="243"/>
      <c r="L201" s="243"/>
      <c r="M201" s="243"/>
      <c r="N201" s="251"/>
      <c r="O201" s="251"/>
      <c r="P201" s="251"/>
      <c r="Q201" s="151"/>
      <c r="R201" s="151"/>
      <c r="S201" s="239"/>
      <c r="T201" s="239"/>
      <c r="U201" s="239"/>
      <c r="V201" s="240"/>
      <c r="X201" s="241"/>
    </row>
    <row r="202" spans="1:24" s="4" customFormat="1" ht="15" customHeight="1" x14ac:dyDescent="0.2">
      <c r="A202" s="242" t="s">
        <v>189</v>
      </c>
      <c r="B202" s="250"/>
      <c r="C202" s="250"/>
      <c r="D202" s="250"/>
      <c r="E202" s="250"/>
      <c r="F202" s="243"/>
      <c r="G202" s="243"/>
      <c r="H202" s="243"/>
      <c r="I202" s="243"/>
      <c r="J202" s="243"/>
      <c r="K202" s="243"/>
      <c r="L202" s="243"/>
      <c r="M202" s="243"/>
      <c r="N202" s="251"/>
      <c r="O202" s="251"/>
      <c r="P202" s="251"/>
      <c r="Q202" s="151"/>
      <c r="R202" s="151"/>
      <c r="S202" s="239"/>
      <c r="T202" s="239"/>
      <c r="U202" s="239"/>
      <c r="V202" s="240"/>
      <c r="X202" s="241"/>
    </row>
    <row r="203" spans="1:24" s="4" customFormat="1" ht="15" customHeight="1" x14ac:dyDescent="0.25">
      <c r="A203" s="675" t="s">
        <v>269</v>
      </c>
      <c r="B203" s="675"/>
      <c r="C203" s="675"/>
      <c r="D203" s="675"/>
      <c r="E203" s="675"/>
      <c r="F203" s="675"/>
      <c r="G203" s="675"/>
      <c r="H203" s="675"/>
      <c r="I203" s="675"/>
      <c r="J203" s="675"/>
      <c r="K203" s="675"/>
      <c r="L203" s="675"/>
      <c r="M203" s="675"/>
      <c r="N203" s="675"/>
      <c r="O203" s="675"/>
      <c r="P203" s="675"/>
      <c r="Q203" s="151"/>
      <c r="R203" s="151"/>
      <c r="S203" s="239"/>
      <c r="T203" s="239"/>
      <c r="U203" s="239"/>
      <c r="V203" s="240"/>
      <c r="X203" s="241"/>
    </row>
    <row r="204" spans="1:24" s="4" customFormat="1" ht="63.75" customHeight="1" x14ac:dyDescent="0.2">
      <c r="A204" s="470"/>
      <c r="B204" s="471"/>
      <c r="C204" s="471"/>
      <c r="D204" s="471"/>
      <c r="E204" s="471"/>
      <c r="F204" s="471"/>
      <c r="G204" s="471"/>
      <c r="H204" s="471"/>
      <c r="I204" s="471"/>
      <c r="J204" s="471"/>
      <c r="K204" s="471"/>
      <c r="L204" s="471"/>
      <c r="M204" s="471"/>
      <c r="N204" s="471"/>
      <c r="O204" s="471"/>
      <c r="P204" s="472"/>
      <c r="Q204" s="151"/>
      <c r="R204" s="151"/>
      <c r="S204" s="239"/>
      <c r="T204" s="239"/>
      <c r="U204" s="239"/>
      <c r="V204" s="240"/>
      <c r="X204" s="241"/>
    </row>
    <row r="205" spans="1:24" s="4" customFormat="1" ht="63.75" customHeight="1" x14ac:dyDescent="0.2">
      <c r="A205" s="473"/>
      <c r="B205" s="474"/>
      <c r="C205" s="474"/>
      <c r="D205" s="474"/>
      <c r="E205" s="474"/>
      <c r="F205" s="474"/>
      <c r="G205" s="474"/>
      <c r="H205" s="474"/>
      <c r="I205" s="474"/>
      <c r="J205" s="474"/>
      <c r="K205" s="474"/>
      <c r="L205" s="474"/>
      <c r="M205" s="474"/>
      <c r="N205" s="474"/>
      <c r="O205" s="474"/>
      <c r="P205" s="475"/>
      <c r="Q205" s="151"/>
      <c r="R205" s="151"/>
      <c r="S205" s="239"/>
      <c r="T205" s="239"/>
      <c r="U205" s="239"/>
      <c r="V205" s="240"/>
      <c r="X205" s="241"/>
    </row>
    <row r="206" spans="1:24" s="4" customFormat="1" ht="15" customHeight="1" x14ac:dyDescent="0.2">
      <c r="A206" s="647" t="s">
        <v>172</v>
      </c>
      <c r="B206" s="648"/>
      <c r="C206" s="648"/>
      <c r="D206" s="648"/>
      <c r="E206" s="648"/>
      <c r="F206" s="648"/>
      <c r="G206" s="649"/>
      <c r="H206" s="650" t="s">
        <v>257</v>
      </c>
      <c r="I206" s="651"/>
      <c r="J206" s="651"/>
      <c r="K206" s="652"/>
      <c r="L206" s="651" t="s">
        <v>191</v>
      </c>
      <c r="M206" s="652"/>
      <c r="N206" s="650" t="s">
        <v>175</v>
      </c>
      <c r="O206" s="651"/>
      <c r="P206" s="652"/>
      <c r="Q206" s="151"/>
      <c r="R206" s="151"/>
      <c r="S206" s="239"/>
      <c r="T206" s="239"/>
      <c r="U206" s="239"/>
      <c r="V206" s="240"/>
      <c r="X206" s="241"/>
    </row>
    <row r="207" spans="1:24" s="4" customFormat="1" ht="15" customHeight="1" x14ac:dyDescent="0.2">
      <c r="A207" s="653"/>
      <c r="B207" s="654"/>
      <c r="C207" s="654"/>
      <c r="D207" s="654"/>
      <c r="E207" s="654"/>
      <c r="F207" s="654"/>
      <c r="G207" s="655"/>
      <c r="H207" s="656"/>
      <c r="I207" s="657"/>
      <c r="J207" s="657"/>
      <c r="K207" s="658"/>
      <c r="L207" s="677"/>
      <c r="M207" s="678"/>
      <c r="N207" s="661"/>
      <c r="O207" s="662"/>
      <c r="P207" s="663"/>
      <c r="Q207" s="151"/>
      <c r="R207" s="151"/>
      <c r="S207" s="239"/>
      <c r="T207" s="239"/>
      <c r="U207" s="239"/>
      <c r="V207" s="240"/>
      <c r="X207" s="241"/>
    </row>
    <row r="208" spans="1:24" s="4" customFormat="1" ht="15" customHeight="1" x14ac:dyDescent="0.2">
      <c r="A208" s="653"/>
      <c r="B208" s="654"/>
      <c r="C208" s="654"/>
      <c r="D208" s="654"/>
      <c r="E208" s="654"/>
      <c r="F208" s="654"/>
      <c r="G208" s="655"/>
      <c r="H208" s="656"/>
      <c r="I208" s="657"/>
      <c r="J208" s="657"/>
      <c r="K208" s="658"/>
      <c r="L208" s="677"/>
      <c r="M208" s="678"/>
      <c r="N208" s="661"/>
      <c r="O208" s="662"/>
      <c r="P208" s="663"/>
      <c r="Q208" s="151"/>
      <c r="R208" s="151"/>
      <c r="S208" s="239"/>
      <c r="T208" s="239"/>
      <c r="U208" s="239"/>
      <c r="V208" s="240"/>
      <c r="X208" s="241"/>
    </row>
    <row r="209" spans="1:24" s="4" customFormat="1" ht="15" customHeight="1" x14ac:dyDescent="0.2">
      <c r="A209" s="653"/>
      <c r="B209" s="654"/>
      <c r="C209" s="654"/>
      <c r="D209" s="654"/>
      <c r="E209" s="654"/>
      <c r="F209" s="654"/>
      <c r="G209" s="655"/>
      <c r="H209" s="656"/>
      <c r="I209" s="657"/>
      <c r="J209" s="657"/>
      <c r="K209" s="658"/>
      <c r="L209" s="677"/>
      <c r="M209" s="678"/>
      <c r="N209" s="661"/>
      <c r="O209" s="662"/>
      <c r="P209" s="663"/>
      <c r="Q209" s="151"/>
      <c r="R209" s="151"/>
      <c r="S209" s="239"/>
      <c r="T209" s="239"/>
      <c r="U209" s="239"/>
      <c r="V209" s="240"/>
      <c r="X209" s="241"/>
    </row>
    <row r="210" spans="1:24" s="4" customFormat="1" ht="15" customHeight="1" x14ac:dyDescent="0.2">
      <c r="A210" s="653"/>
      <c r="B210" s="654"/>
      <c r="C210" s="654"/>
      <c r="D210" s="654"/>
      <c r="E210" s="654"/>
      <c r="F210" s="654"/>
      <c r="G210" s="655"/>
      <c r="H210" s="656"/>
      <c r="I210" s="657"/>
      <c r="J210" s="657"/>
      <c r="K210" s="658"/>
      <c r="L210" s="677"/>
      <c r="M210" s="678"/>
      <c r="N210" s="661"/>
      <c r="O210" s="662"/>
      <c r="P210" s="663"/>
      <c r="Q210" s="151"/>
      <c r="R210" s="151"/>
      <c r="S210" s="239"/>
      <c r="T210" s="239"/>
      <c r="U210" s="239"/>
      <c r="V210" s="240"/>
      <c r="X210" s="241"/>
    </row>
    <row r="211" spans="1:24" s="4" customFormat="1" ht="15" customHeight="1" x14ac:dyDescent="0.2">
      <c r="A211" s="653"/>
      <c r="B211" s="654"/>
      <c r="C211" s="654"/>
      <c r="D211" s="654"/>
      <c r="E211" s="654"/>
      <c r="F211" s="654"/>
      <c r="G211" s="655"/>
      <c r="H211" s="656"/>
      <c r="I211" s="657"/>
      <c r="J211" s="657"/>
      <c r="K211" s="658"/>
      <c r="L211" s="677"/>
      <c r="M211" s="678"/>
      <c r="N211" s="661"/>
      <c r="O211" s="662"/>
      <c r="P211" s="663"/>
      <c r="Q211" s="151"/>
      <c r="R211" s="151"/>
      <c r="S211" s="239"/>
      <c r="T211" s="239"/>
      <c r="U211" s="239"/>
      <c r="V211" s="240"/>
      <c r="X211" s="241"/>
    </row>
    <row r="212" spans="1:24" s="4" customFormat="1" ht="15" customHeight="1" x14ac:dyDescent="0.2">
      <c r="A212" s="653"/>
      <c r="B212" s="654"/>
      <c r="C212" s="654"/>
      <c r="D212" s="654"/>
      <c r="E212" s="654"/>
      <c r="F212" s="654"/>
      <c r="G212" s="655"/>
      <c r="H212" s="656"/>
      <c r="I212" s="657"/>
      <c r="J212" s="657"/>
      <c r="K212" s="658"/>
      <c r="L212" s="677"/>
      <c r="M212" s="678"/>
      <c r="N212" s="661"/>
      <c r="O212" s="662"/>
      <c r="P212" s="663"/>
      <c r="Q212" s="151"/>
      <c r="R212" s="151"/>
      <c r="S212" s="239"/>
      <c r="T212" s="239"/>
      <c r="U212" s="239"/>
      <c r="V212" s="240"/>
      <c r="X212" s="241"/>
    </row>
    <row r="213" spans="1:24" s="4" customFormat="1" ht="15" customHeight="1" x14ac:dyDescent="0.2">
      <c r="A213" s="653"/>
      <c r="B213" s="654"/>
      <c r="C213" s="654"/>
      <c r="D213" s="654"/>
      <c r="E213" s="654"/>
      <c r="F213" s="654"/>
      <c r="G213" s="655"/>
      <c r="H213" s="656"/>
      <c r="I213" s="657"/>
      <c r="J213" s="657"/>
      <c r="K213" s="658"/>
      <c r="L213" s="677"/>
      <c r="M213" s="678"/>
      <c r="N213" s="661"/>
      <c r="O213" s="662"/>
      <c r="P213" s="663"/>
      <c r="Q213" s="151"/>
      <c r="R213" s="151"/>
      <c r="S213" s="239"/>
      <c r="T213" s="239"/>
      <c r="U213" s="239"/>
      <c r="V213" s="240"/>
      <c r="X213" s="241"/>
    </row>
    <row r="214" spans="1:24" s="4" customFormat="1" ht="15" customHeight="1" x14ac:dyDescent="0.2">
      <c r="A214" s="653"/>
      <c r="B214" s="654"/>
      <c r="C214" s="654"/>
      <c r="D214" s="654"/>
      <c r="E214" s="654"/>
      <c r="F214" s="654"/>
      <c r="G214" s="655"/>
      <c r="H214" s="656"/>
      <c r="I214" s="657"/>
      <c r="J214" s="657"/>
      <c r="K214" s="658"/>
      <c r="L214" s="677"/>
      <c r="M214" s="678"/>
      <c r="N214" s="661"/>
      <c r="O214" s="662"/>
      <c r="P214" s="663"/>
      <c r="Q214" s="151"/>
      <c r="R214" s="151"/>
      <c r="S214" s="239"/>
      <c r="T214" s="239"/>
      <c r="U214" s="239"/>
      <c r="V214" s="240"/>
      <c r="X214" s="241"/>
    </row>
    <row r="215" spans="1:24" s="4" customFormat="1" ht="15" customHeight="1" x14ac:dyDescent="0.2">
      <c r="A215" s="653"/>
      <c r="B215" s="654"/>
      <c r="C215" s="654"/>
      <c r="D215" s="654"/>
      <c r="E215" s="654"/>
      <c r="F215" s="654"/>
      <c r="G215" s="655"/>
      <c r="H215" s="656"/>
      <c r="I215" s="657"/>
      <c r="J215" s="657"/>
      <c r="K215" s="658"/>
      <c r="L215" s="677"/>
      <c r="M215" s="678"/>
      <c r="N215" s="661"/>
      <c r="O215" s="662"/>
      <c r="P215" s="663"/>
      <c r="Q215" s="151"/>
      <c r="R215" s="151"/>
      <c r="S215" s="239"/>
      <c r="T215" s="239"/>
      <c r="U215" s="239"/>
      <c r="V215" s="240"/>
      <c r="X215" s="241"/>
    </row>
    <row r="216" spans="1:24" s="4" customFormat="1" ht="15" customHeight="1" x14ac:dyDescent="0.2">
      <c r="A216" s="653"/>
      <c r="B216" s="654"/>
      <c r="C216" s="654"/>
      <c r="D216" s="654"/>
      <c r="E216" s="654"/>
      <c r="F216" s="654"/>
      <c r="G216" s="655"/>
      <c r="H216" s="656"/>
      <c r="I216" s="657"/>
      <c r="J216" s="657"/>
      <c r="K216" s="658"/>
      <c r="L216" s="677"/>
      <c r="M216" s="678"/>
      <c r="N216" s="661"/>
      <c r="O216" s="662"/>
      <c r="P216" s="663"/>
      <c r="Q216" s="151"/>
      <c r="R216" s="151"/>
      <c r="S216" s="239"/>
      <c r="T216" s="239"/>
      <c r="U216" s="239"/>
      <c r="V216" s="240"/>
      <c r="X216" s="241"/>
    </row>
    <row r="217" spans="1:24" s="4" customFormat="1" ht="15" customHeight="1" x14ac:dyDescent="0.2">
      <c r="A217" s="653"/>
      <c r="B217" s="654"/>
      <c r="C217" s="654"/>
      <c r="D217" s="654"/>
      <c r="E217" s="654"/>
      <c r="F217" s="654"/>
      <c r="G217" s="655"/>
      <c r="H217" s="656"/>
      <c r="I217" s="657"/>
      <c r="J217" s="657"/>
      <c r="K217" s="658"/>
      <c r="L217" s="677"/>
      <c r="M217" s="678"/>
      <c r="N217" s="661"/>
      <c r="O217" s="662"/>
      <c r="P217" s="663"/>
      <c r="Q217" s="151"/>
      <c r="R217" s="151"/>
      <c r="S217" s="239"/>
      <c r="T217" s="239"/>
      <c r="U217" s="239"/>
      <c r="V217" s="240"/>
      <c r="X217" s="241"/>
    </row>
    <row r="218" spans="1:24" s="4" customFormat="1" ht="15" customHeight="1" x14ac:dyDescent="0.2">
      <c r="A218" s="653"/>
      <c r="B218" s="654"/>
      <c r="C218" s="654"/>
      <c r="D218" s="654"/>
      <c r="E218" s="654"/>
      <c r="F218" s="654"/>
      <c r="G218" s="655"/>
      <c r="H218" s="656"/>
      <c r="I218" s="657"/>
      <c r="J218" s="657"/>
      <c r="K218" s="658"/>
      <c r="L218" s="677"/>
      <c r="M218" s="678"/>
      <c r="N218" s="661"/>
      <c r="O218" s="662"/>
      <c r="P218" s="663"/>
      <c r="Q218" s="151"/>
      <c r="R218" s="151"/>
      <c r="S218" s="239"/>
      <c r="T218" s="239"/>
      <c r="U218" s="239"/>
      <c r="V218" s="240"/>
      <c r="X218" s="241"/>
    </row>
    <row r="219" spans="1:24" s="4" customFormat="1" ht="15" customHeight="1" x14ac:dyDescent="0.2">
      <c r="A219" s="653"/>
      <c r="B219" s="654"/>
      <c r="C219" s="654"/>
      <c r="D219" s="654"/>
      <c r="E219" s="654"/>
      <c r="F219" s="654"/>
      <c r="G219" s="655"/>
      <c r="H219" s="656"/>
      <c r="I219" s="657"/>
      <c r="J219" s="657"/>
      <c r="K219" s="658"/>
      <c r="L219" s="677"/>
      <c r="M219" s="678"/>
      <c r="N219" s="661"/>
      <c r="O219" s="662"/>
      <c r="P219" s="663"/>
      <c r="Q219" s="151"/>
      <c r="R219" s="151"/>
      <c r="S219" s="239"/>
      <c r="T219" s="239"/>
      <c r="U219" s="239"/>
      <c r="V219" s="240"/>
      <c r="X219" s="241"/>
    </row>
    <row r="220" spans="1:24" s="4" customFormat="1" ht="15" customHeight="1" x14ac:dyDescent="0.2">
      <c r="A220" s="653"/>
      <c r="B220" s="654"/>
      <c r="C220" s="654"/>
      <c r="D220" s="654"/>
      <c r="E220" s="654"/>
      <c r="F220" s="654"/>
      <c r="G220" s="655"/>
      <c r="H220" s="656"/>
      <c r="I220" s="657"/>
      <c r="J220" s="657"/>
      <c r="K220" s="658"/>
      <c r="L220" s="677"/>
      <c r="M220" s="678"/>
      <c r="N220" s="661"/>
      <c r="O220" s="662"/>
      <c r="P220" s="663"/>
      <c r="Q220" s="151"/>
      <c r="R220" s="151"/>
      <c r="S220" s="239"/>
      <c r="T220" s="239"/>
      <c r="U220" s="239"/>
      <c r="V220" s="240"/>
      <c r="X220" s="241"/>
    </row>
    <row r="221" spans="1:24" s="4" customFormat="1" ht="15" customHeight="1" x14ac:dyDescent="0.2">
      <c r="A221" s="653"/>
      <c r="B221" s="654"/>
      <c r="C221" s="654"/>
      <c r="D221" s="654"/>
      <c r="E221" s="654"/>
      <c r="F221" s="654"/>
      <c r="G221" s="655"/>
      <c r="H221" s="656"/>
      <c r="I221" s="657"/>
      <c r="J221" s="657"/>
      <c r="K221" s="658"/>
      <c r="L221" s="677"/>
      <c r="M221" s="678"/>
      <c r="N221" s="661"/>
      <c r="O221" s="662"/>
      <c r="P221" s="663"/>
      <c r="Q221" s="151"/>
      <c r="R221" s="151"/>
      <c r="S221" s="239"/>
      <c r="T221" s="239"/>
      <c r="U221" s="239"/>
      <c r="V221" s="240"/>
      <c r="X221" s="241"/>
    </row>
    <row r="222" spans="1:24" s="4" customFormat="1" ht="15" customHeight="1" x14ac:dyDescent="0.2">
      <c r="A222" s="653"/>
      <c r="B222" s="654"/>
      <c r="C222" s="654"/>
      <c r="D222" s="654"/>
      <c r="E222" s="654"/>
      <c r="F222" s="654"/>
      <c r="G222" s="655"/>
      <c r="H222" s="656"/>
      <c r="I222" s="657"/>
      <c r="J222" s="657"/>
      <c r="K222" s="658"/>
      <c r="L222" s="677"/>
      <c r="M222" s="678"/>
      <c r="N222" s="661"/>
      <c r="O222" s="662"/>
      <c r="P222" s="663"/>
      <c r="Q222" s="151"/>
      <c r="R222" s="151"/>
      <c r="S222" s="239"/>
      <c r="T222" s="239"/>
      <c r="U222" s="239"/>
      <c r="V222" s="240"/>
      <c r="X222" s="241"/>
    </row>
    <row r="223" spans="1:24" s="4" customFormat="1" ht="15" customHeight="1" x14ac:dyDescent="0.2">
      <c r="A223" s="245"/>
      <c r="B223" s="245"/>
      <c r="C223" s="245"/>
      <c r="D223" s="245"/>
      <c r="E223" s="245" t="s">
        <v>176</v>
      </c>
      <c r="F223" s="82"/>
      <c r="G223" s="82"/>
      <c r="H223" s="82"/>
      <c r="I223" s="679" t="s">
        <v>177</v>
      </c>
      <c r="J223" s="679"/>
      <c r="K223" s="680"/>
      <c r="L223" s="667">
        <f>SUM(L207:M222)</f>
        <v>0</v>
      </c>
      <c r="M223" s="669"/>
      <c r="N223" s="667">
        <f>SUM(N207:P222)</f>
        <v>0</v>
      </c>
      <c r="O223" s="668"/>
      <c r="P223" s="669"/>
      <c r="Q223" s="151"/>
      <c r="R223" s="151"/>
      <c r="S223" s="239"/>
      <c r="T223" s="239"/>
      <c r="U223" s="239"/>
      <c r="V223" s="240"/>
      <c r="X223" s="241"/>
    </row>
    <row r="224" spans="1:24" s="4" customFormat="1" ht="30" customHeight="1" x14ac:dyDescent="0.2">
      <c r="A224" s="250" t="s">
        <v>270</v>
      </c>
      <c r="B224" s="250"/>
      <c r="C224" s="250"/>
      <c r="D224" s="250"/>
      <c r="E224" s="250"/>
      <c r="F224" s="243"/>
      <c r="G224" s="243"/>
      <c r="H224" s="243"/>
      <c r="I224" s="243"/>
      <c r="J224" s="243"/>
      <c r="K224" s="243"/>
      <c r="L224" s="243"/>
      <c r="M224" s="243"/>
      <c r="N224" s="251"/>
      <c r="O224" s="251"/>
      <c r="P224" s="251"/>
      <c r="Q224" s="151"/>
      <c r="R224" s="151"/>
      <c r="S224" s="239"/>
      <c r="T224" s="239"/>
      <c r="U224" s="239"/>
      <c r="V224" s="240"/>
      <c r="X224" s="241"/>
    </row>
    <row r="225" spans="1:24" s="4" customFormat="1" x14ac:dyDescent="0.2">
      <c r="A225" s="107"/>
      <c r="B225" s="107"/>
      <c r="C225" s="107"/>
      <c r="D225" s="107"/>
      <c r="E225" s="107" t="s">
        <v>42</v>
      </c>
      <c r="F225" s="107"/>
      <c r="G225" s="107" t="str">
        <f>Narrative!A15</f>
        <v>ALBEMARLE COUNTY PUBLIC SCHOOLS</v>
      </c>
      <c r="H225" s="107"/>
      <c r="I225" s="106"/>
      <c r="J225" s="107"/>
      <c r="K225" s="107"/>
      <c r="L225" s="107"/>
      <c r="M225" s="107"/>
      <c r="N225" s="107" t="s">
        <v>43</v>
      </c>
      <c r="O225" s="107"/>
      <c r="P225" s="151">
        <f>Narrative!I15</f>
        <v>2</v>
      </c>
      <c r="Q225" s="151"/>
      <c r="R225" s="151"/>
      <c r="S225" s="239"/>
      <c r="T225" s="239"/>
      <c r="U225" s="239"/>
      <c r="V225" s="240"/>
      <c r="X225" s="241"/>
    </row>
    <row r="226" spans="1:24" s="4" customFormat="1" ht="15" customHeight="1" x14ac:dyDescent="0.2">
      <c r="A226" s="242" t="s">
        <v>193</v>
      </c>
      <c r="B226" s="242"/>
      <c r="C226" s="242"/>
      <c r="D226" s="243"/>
      <c r="E226" s="243"/>
      <c r="F226" s="243"/>
      <c r="G226" s="243"/>
      <c r="H226" s="243"/>
      <c r="I226" s="243"/>
      <c r="J226" s="243"/>
      <c r="K226" s="243"/>
      <c r="L226" s="243"/>
      <c r="M226" s="243"/>
      <c r="N226" s="243"/>
      <c r="O226" s="243"/>
      <c r="P226" s="243"/>
      <c r="Q226" s="151"/>
      <c r="R226" s="151"/>
      <c r="S226" s="239"/>
      <c r="T226" s="239"/>
      <c r="U226" s="239"/>
      <c r="V226" s="240"/>
      <c r="X226" s="241"/>
    </row>
    <row r="227" spans="1:24" s="4" customFormat="1" ht="15" customHeight="1" x14ac:dyDescent="0.2">
      <c r="A227" s="676" t="s">
        <v>271</v>
      </c>
      <c r="B227" s="676"/>
      <c r="C227" s="676"/>
      <c r="D227" s="676"/>
      <c r="E227" s="676"/>
      <c r="F227" s="676"/>
      <c r="G227" s="676"/>
      <c r="H227" s="676"/>
      <c r="I227" s="676"/>
      <c r="J227" s="676"/>
      <c r="K227" s="676"/>
      <c r="L227" s="676"/>
      <c r="M227" s="676"/>
      <c r="N227" s="676"/>
      <c r="O227" s="676"/>
      <c r="P227" s="676"/>
      <c r="Q227" s="151"/>
      <c r="R227" s="151"/>
      <c r="S227" s="239"/>
      <c r="T227" s="239"/>
      <c r="U227" s="239"/>
      <c r="V227" s="240"/>
      <c r="X227" s="241"/>
    </row>
    <row r="228" spans="1:24" s="4" customFormat="1" ht="75" customHeight="1" x14ac:dyDescent="0.2">
      <c r="A228" s="470"/>
      <c r="B228" s="471"/>
      <c r="C228" s="471"/>
      <c r="D228" s="471"/>
      <c r="E228" s="471"/>
      <c r="F228" s="471"/>
      <c r="G228" s="471"/>
      <c r="H228" s="471"/>
      <c r="I228" s="471"/>
      <c r="J228" s="471"/>
      <c r="K228" s="471"/>
      <c r="L228" s="471"/>
      <c r="M228" s="471"/>
      <c r="N228" s="471"/>
      <c r="O228" s="471"/>
      <c r="P228" s="472"/>
      <c r="Q228" s="151"/>
      <c r="R228" s="151"/>
      <c r="S228" s="239"/>
      <c r="T228" s="239"/>
      <c r="U228" s="239"/>
      <c r="V228" s="240"/>
      <c r="X228" s="241"/>
    </row>
    <row r="229" spans="1:24" s="4" customFormat="1" ht="75" customHeight="1" x14ac:dyDescent="0.2">
      <c r="A229" s="473"/>
      <c r="B229" s="474"/>
      <c r="C229" s="474"/>
      <c r="D229" s="474"/>
      <c r="E229" s="474"/>
      <c r="F229" s="474"/>
      <c r="G229" s="474"/>
      <c r="H229" s="474"/>
      <c r="I229" s="474"/>
      <c r="J229" s="474"/>
      <c r="K229" s="474"/>
      <c r="L229" s="474"/>
      <c r="M229" s="474"/>
      <c r="N229" s="474"/>
      <c r="O229" s="474"/>
      <c r="P229" s="475"/>
      <c r="Q229" s="151"/>
      <c r="R229" s="151"/>
      <c r="S229" s="239"/>
      <c r="T229" s="239"/>
      <c r="U229" s="239"/>
      <c r="V229" s="240"/>
      <c r="X229" s="241"/>
    </row>
    <row r="230" spans="1:24" s="4" customFormat="1" ht="15" customHeight="1" x14ac:dyDescent="0.2">
      <c r="A230" s="647" t="s">
        <v>172</v>
      </c>
      <c r="B230" s="648"/>
      <c r="C230" s="648"/>
      <c r="D230" s="648"/>
      <c r="E230" s="648"/>
      <c r="F230" s="648"/>
      <c r="G230" s="649"/>
      <c r="H230" s="650" t="s">
        <v>257</v>
      </c>
      <c r="I230" s="651"/>
      <c r="J230" s="651"/>
      <c r="K230" s="652"/>
      <c r="L230" s="651" t="s">
        <v>191</v>
      </c>
      <c r="M230" s="652"/>
      <c r="N230" s="650" t="s">
        <v>175</v>
      </c>
      <c r="O230" s="651"/>
      <c r="P230" s="652"/>
      <c r="Q230" s="151"/>
      <c r="R230" s="151"/>
      <c r="S230" s="239"/>
      <c r="T230" s="239"/>
      <c r="U230" s="239"/>
      <c r="V230" s="240"/>
      <c r="X230" s="241"/>
    </row>
    <row r="231" spans="1:24" s="4" customFormat="1" ht="15" customHeight="1" x14ac:dyDescent="0.2">
      <c r="A231" s="653"/>
      <c r="B231" s="654"/>
      <c r="C231" s="654"/>
      <c r="D231" s="654"/>
      <c r="E231" s="654"/>
      <c r="F231" s="654"/>
      <c r="G231" s="655"/>
      <c r="H231" s="656"/>
      <c r="I231" s="657"/>
      <c r="J231" s="657"/>
      <c r="K231" s="658"/>
      <c r="L231" s="677"/>
      <c r="M231" s="678"/>
      <c r="N231" s="661"/>
      <c r="O231" s="662"/>
      <c r="P231" s="663"/>
      <c r="Q231" s="151"/>
      <c r="R231" s="151"/>
      <c r="S231" s="239"/>
      <c r="T231" s="239"/>
      <c r="U231" s="239"/>
      <c r="V231" s="240"/>
      <c r="X231" s="241"/>
    </row>
    <row r="232" spans="1:24" s="4" customFormat="1" ht="15" customHeight="1" x14ac:dyDescent="0.2">
      <c r="A232" s="653"/>
      <c r="B232" s="654"/>
      <c r="C232" s="654"/>
      <c r="D232" s="654"/>
      <c r="E232" s="654"/>
      <c r="F232" s="654"/>
      <c r="G232" s="655"/>
      <c r="H232" s="656"/>
      <c r="I232" s="657"/>
      <c r="J232" s="657"/>
      <c r="K232" s="658"/>
      <c r="L232" s="677"/>
      <c r="M232" s="678"/>
      <c r="N232" s="661"/>
      <c r="O232" s="662"/>
      <c r="P232" s="663"/>
      <c r="Q232" s="151"/>
      <c r="R232" s="151"/>
      <c r="S232" s="239"/>
      <c r="T232" s="239"/>
      <c r="U232" s="239"/>
      <c r="V232" s="240"/>
      <c r="X232" s="241"/>
    </row>
    <row r="233" spans="1:24" s="4" customFormat="1" ht="15" customHeight="1" x14ac:dyDescent="0.2">
      <c r="A233" s="653"/>
      <c r="B233" s="654"/>
      <c r="C233" s="654"/>
      <c r="D233" s="654"/>
      <c r="E233" s="654"/>
      <c r="F233" s="654"/>
      <c r="G233" s="655"/>
      <c r="H233" s="656"/>
      <c r="I233" s="657"/>
      <c r="J233" s="657"/>
      <c r="K233" s="658"/>
      <c r="L233" s="677"/>
      <c r="M233" s="678"/>
      <c r="N233" s="661"/>
      <c r="O233" s="662"/>
      <c r="P233" s="663"/>
      <c r="Q233" s="151"/>
      <c r="R233" s="151"/>
      <c r="S233" s="239"/>
      <c r="T233" s="239"/>
      <c r="U233" s="239"/>
      <c r="V233" s="240"/>
      <c r="X233" s="241"/>
    </row>
    <row r="234" spans="1:24" s="4" customFormat="1" ht="15" customHeight="1" x14ac:dyDescent="0.2">
      <c r="A234" s="653"/>
      <c r="B234" s="654"/>
      <c r="C234" s="654"/>
      <c r="D234" s="654"/>
      <c r="E234" s="654"/>
      <c r="F234" s="654"/>
      <c r="G234" s="655"/>
      <c r="H234" s="656"/>
      <c r="I234" s="657"/>
      <c r="J234" s="657"/>
      <c r="K234" s="658"/>
      <c r="L234" s="677"/>
      <c r="M234" s="678"/>
      <c r="N234" s="661"/>
      <c r="O234" s="662"/>
      <c r="P234" s="663"/>
      <c r="Q234" s="151"/>
      <c r="R234" s="151"/>
      <c r="S234" s="239"/>
      <c r="T234" s="239"/>
      <c r="U234" s="239"/>
      <c r="V234" s="240"/>
      <c r="X234" s="241"/>
    </row>
    <row r="235" spans="1:24" s="4" customFormat="1" ht="15" customHeight="1" x14ac:dyDescent="0.2">
      <c r="A235" s="653"/>
      <c r="B235" s="654"/>
      <c r="C235" s="654"/>
      <c r="D235" s="654"/>
      <c r="E235" s="654"/>
      <c r="F235" s="654"/>
      <c r="G235" s="655"/>
      <c r="H235" s="656"/>
      <c r="I235" s="657"/>
      <c r="J235" s="657"/>
      <c r="K235" s="658"/>
      <c r="L235" s="677"/>
      <c r="M235" s="678"/>
      <c r="N235" s="661"/>
      <c r="O235" s="662"/>
      <c r="P235" s="663"/>
      <c r="Q235" s="151"/>
      <c r="R235" s="151"/>
      <c r="S235" s="239"/>
      <c r="T235" s="239"/>
      <c r="U235" s="239"/>
      <c r="V235" s="240"/>
      <c r="X235" s="241"/>
    </row>
    <row r="236" spans="1:24" s="4" customFormat="1" ht="15" customHeight="1" x14ac:dyDescent="0.2">
      <c r="A236" s="653"/>
      <c r="B236" s="654"/>
      <c r="C236" s="654"/>
      <c r="D236" s="654"/>
      <c r="E236" s="654"/>
      <c r="F236" s="654"/>
      <c r="G236" s="655"/>
      <c r="H236" s="656"/>
      <c r="I236" s="657"/>
      <c r="J236" s="657"/>
      <c r="K236" s="658"/>
      <c r="L236" s="677"/>
      <c r="M236" s="678"/>
      <c r="N236" s="661"/>
      <c r="O236" s="662"/>
      <c r="P236" s="663"/>
      <c r="Q236" s="151"/>
      <c r="R236" s="151"/>
      <c r="S236" s="239"/>
      <c r="T236" s="239"/>
      <c r="U236" s="239"/>
      <c r="V236" s="240"/>
      <c r="X236" s="241"/>
    </row>
    <row r="237" spans="1:24" s="4" customFormat="1" ht="15" customHeight="1" x14ac:dyDescent="0.2">
      <c r="A237" s="653"/>
      <c r="B237" s="654"/>
      <c r="C237" s="654"/>
      <c r="D237" s="654"/>
      <c r="E237" s="654"/>
      <c r="F237" s="654"/>
      <c r="G237" s="655"/>
      <c r="H237" s="656"/>
      <c r="I237" s="657"/>
      <c r="J237" s="657"/>
      <c r="K237" s="658"/>
      <c r="L237" s="677"/>
      <c r="M237" s="678"/>
      <c r="N237" s="661"/>
      <c r="O237" s="662"/>
      <c r="P237" s="663"/>
      <c r="Q237" s="151"/>
      <c r="R237" s="151"/>
      <c r="S237" s="239"/>
      <c r="T237" s="239"/>
      <c r="U237" s="239"/>
      <c r="V237" s="240"/>
      <c r="X237" s="241"/>
    </row>
    <row r="238" spans="1:24" s="4" customFormat="1" ht="15" customHeight="1" x14ac:dyDescent="0.2">
      <c r="A238" s="653"/>
      <c r="B238" s="654"/>
      <c r="C238" s="654"/>
      <c r="D238" s="654"/>
      <c r="E238" s="654"/>
      <c r="F238" s="654"/>
      <c r="G238" s="655"/>
      <c r="H238" s="656"/>
      <c r="I238" s="657"/>
      <c r="J238" s="657"/>
      <c r="K238" s="658"/>
      <c r="L238" s="677"/>
      <c r="M238" s="678"/>
      <c r="N238" s="661"/>
      <c r="O238" s="662"/>
      <c r="P238" s="663"/>
      <c r="Q238" s="151"/>
      <c r="R238" s="151"/>
      <c r="S238" s="239"/>
      <c r="T238" s="239"/>
      <c r="U238" s="239"/>
      <c r="V238" s="240"/>
      <c r="X238" s="241"/>
    </row>
    <row r="239" spans="1:24" s="4" customFormat="1" ht="15" customHeight="1" x14ac:dyDescent="0.2">
      <c r="A239" s="653"/>
      <c r="B239" s="654"/>
      <c r="C239" s="654"/>
      <c r="D239" s="654"/>
      <c r="E239" s="654"/>
      <c r="F239" s="654"/>
      <c r="G239" s="655"/>
      <c r="H239" s="656"/>
      <c r="I239" s="657"/>
      <c r="J239" s="657"/>
      <c r="K239" s="658"/>
      <c r="L239" s="677"/>
      <c r="M239" s="678"/>
      <c r="N239" s="661"/>
      <c r="O239" s="662"/>
      <c r="P239" s="663"/>
      <c r="Q239" s="151"/>
      <c r="R239" s="151"/>
      <c r="S239" s="239"/>
      <c r="T239" s="239"/>
      <c r="U239" s="239"/>
      <c r="V239" s="240"/>
      <c r="X239" s="241"/>
    </row>
    <row r="240" spans="1:24" s="4" customFormat="1" ht="15" customHeight="1" x14ac:dyDescent="0.2">
      <c r="A240" s="653"/>
      <c r="B240" s="654"/>
      <c r="C240" s="654"/>
      <c r="D240" s="654"/>
      <c r="E240" s="654"/>
      <c r="F240" s="654"/>
      <c r="G240" s="655"/>
      <c r="H240" s="656"/>
      <c r="I240" s="657"/>
      <c r="J240" s="657"/>
      <c r="K240" s="658"/>
      <c r="L240" s="677"/>
      <c r="M240" s="678"/>
      <c r="N240" s="661"/>
      <c r="O240" s="662"/>
      <c r="P240" s="663"/>
      <c r="Q240" s="151"/>
      <c r="R240" s="151"/>
      <c r="S240" s="239"/>
      <c r="T240" s="239"/>
      <c r="U240" s="239"/>
      <c r="V240" s="240"/>
      <c r="X240" s="241"/>
    </row>
    <row r="241" spans="1:24" s="4" customFormat="1" ht="15" customHeight="1" x14ac:dyDescent="0.2">
      <c r="A241" s="245"/>
      <c r="B241" s="245"/>
      <c r="C241" s="245"/>
      <c r="D241" s="245"/>
      <c r="E241" s="245" t="s">
        <v>176</v>
      </c>
      <c r="F241" s="82"/>
      <c r="G241" s="82"/>
      <c r="H241" s="82"/>
      <c r="I241" s="664" t="s">
        <v>177</v>
      </c>
      <c r="J241" s="664"/>
      <c r="K241" s="664"/>
      <c r="L241" s="667">
        <f>SUM(L231:M240)</f>
        <v>0</v>
      </c>
      <c r="M241" s="669"/>
      <c r="N241" s="667">
        <f>SUM(N231:P240)</f>
        <v>0</v>
      </c>
      <c r="O241" s="668"/>
      <c r="P241" s="669"/>
      <c r="Q241" s="151"/>
      <c r="R241" s="151"/>
      <c r="S241" s="239"/>
      <c r="T241" s="239"/>
      <c r="U241" s="239"/>
      <c r="V241" s="240"/>
      <c r="X241" s="241"/>
    </row>
    <row r="242" spans="1:24" s="4" customFormat="1" ht="15" customHeight="1" x14ac:dyDescent="0.2">
      <c r="A242" s="81"/>
      <c r="B242" s="81"/>
      <c r="C242" s="81"/>
      <c r="D242" s="81"/>
      <c r="E242" s="81"/>
      <c r="F242" s="82"/>
      <c r="G242" s="82"/>
      <c r="H242" s="82"/>
      <c r="I242" s="293"/>
      <c r="J242" s="293"/>
      <c r="K242" s="293"/>
      <c r="L242" s="281"/>
      <c r="M242" s="281"/>
      <c r="N242" s="281"/>
      <c r="O242" s="281"/>
      <c r="P242" s="281"/>
      <c r="Q242" s="151"/>
      <c r="R242" s="151"/>
      <c r="S242" s="239"/>
      <c r="T242" s="239"/>
      <c r="U242" s="239"/>
      <c r="V242" s="240"/>
      <c r="X242" s="241"/>
    </row>
    <row r="243" spans="1:24" s="4" customFormat="1" ht="15" customHeight="1" x14ac:dyDescent="0.25">
      <c r="A243" s="91"/>
      <c r="B243" s="91"/>
      <c r="C243" s="91"/>
      <c r="D243" s="82"/>
      <c r="E243" s="82"/>
      <c r="F243" s="82"/>
      <c r="G243" s="99"/>
      <c r="H243" s="82"/>
      <c r="I243" s="100"/>
      <c r="J243" s="82"/>
      <c r="K243" s="82"/>
      <c r="L243" s="82"/>
      <c r="M243" s="82"/>
      <c r="N243" s="82"/>
      <c r="O243" s="82"/>
      <c r="P243" s="101"/>
      <c r="Q243" s="151"/>
      <c r="R243" s="151"/>
      <c r="S243" s="239"/>
      <c r="T243" s="239"/>
      <c r="U243" s="239"/>
      <c r="V243" s="240"/>
      <c r="X243" s="241"/>
    </row>
    <row r="244" spans="1:24" s="4" customFormat="1" ht="15" customHeight="1" x14ac:dyDescent="0.2">
      <c r="A244" s="242" t="s">
        <v>272</v>
      </c>
      <c r="B244" s="242"/>
      <c r="C244" s="242"/>
      <c r="D244" s="243"/>
      <c r="E244" s="243"/>
      <c r="F244" s="243"/>
      <c r="G244" s="243"/>
      <c r="H244" s="243"/>
      <c r="I244" s="243"/>
      <c r="J244" s="243"/>
      <c r="K244" s="243"/>
      <c r="L244" s="243"/>
      <c r="M244" s="243"/>
      <c r="N244" s="243"/>
      <c r="O244" s="243"/>
      <c r="P244" s="243"/>
      <c r="Q244" s="151"/>
      <c r="R244" s="151"/>
      <c r="S244" s="239"/>
      <c r="T244" s="239"/>
      <c r="U244" s="239"/>
      <c r="V244" s="240"/>
      <c r="X244" s="241"/>
    </row>
    <row r="245" spans="1:24" s="4" customFormat="1" ht="15" customHeight="1" x14ac:dyDescent="0.2">
      <c r="A245" s="242"/>
      <c r="B245" s="242"/>
      <c r="C245" s="242"/>
      <c r="D245" s="243"/>
      <c r="E245" s="243"/>
      <c r="F245" s="243"/>
      <c r="G245" s="243"/>
      <c r="H245" s="243"/>
      <c r="I245" s="243"/>
      <c r="J245" s="243"/>
      <c r="K245" s="243"/>
      <c r="L245" s="243"/>
      <c r="M245" s="243"/>
      <c r="N245" s="243"/>
      <c r="O245" s="243"/>
      <c r="P245" s="243"/>
      <c r="Q245" s="151"/>
      <c r="R245" s="151"/>
      <c r="S245" s="239"/>
      <c r="T245" s="239"/>
      <c r="U245" s="239"/>
      <c r="V245" s="240"/>
      <c r="X245" s="241"/>
    </row>
    <row r="246" spans="1:24" s="4" customFormat="1" ht="15" customHeight="1" x14ac:dyDescent="0.2">
      <c r="A246" s="676" t="s">
        <v>273</v>
      </c>
      <c r="B246" s="676"/>
      <c r="C246" s="676"/>
      <c r="D246" s="676"/>
      <c r="E246" s="676"/>
      <c r="F246" s="676"/>
      <c r="G246" s="676"/>
      <c r="H246" s="676"/>
      <c r="I246" s="676"/>
      <c r="J246" s="676"/>
      <c r="K246" s="676"/>
      <c r="L246" s="676"/>
      <c r="M246" s="676"/>
      <c r="N246" s="676"/>
      <c r="O246" s="676"/>
      <c r="P246" s="676"/>
      <c r="Q246" s="151"/>
      <c r="R246" s="151"/>
      <c r="S246" s="239"/>
      <c r="T246" s="239"/>
      <c r="U246" s="239"/>
      <c r="V246" s="240"/>
      <c r="X246" s="241"/>
    </row>
    <row r="247" spans="1:24" s="4" customFormat="1" ht="63.75" customHeight="1" x14ac:dyDescent="0.2">
      <c r="A247" s="470"/>
      <c r="B247" s="471"/>
      <c r="C247" s="471"/>
      <c r="D247" s="471"/>
      <c r="E247" s="471"/>
      <c r="F247" s="471"/>
      <c r="G247" s="471"/>
      <c r="H247" s="471"/>
      <c r="I247" s="471"/>
      <c r="J247" s="471"/>
      <c r="K247" s="471"/>
      <c r="L247" s="471"/>
      <c r="M247" s="471"/>
      <c r="N247" s="471"/>
      <c r="O247" s="471"/>
      <c r="P247" s="472"/>
      <c r="Q247" s="151"/>
      <c r="R247" s="151"/>
      <c r="S247" s="239"/>
      <c r="T247" s="239"/>
      <c r="U247" s="239"/>
      <c r="V247" s="240"/>
      <c r="X247" s="241"/>
    </row>
    <row r="248" spans="1:24" s="4" customFormat="1" ht="63.75" customHeight="1" x14ac:dyDescent="0.2">
      <c r="A248" s="473"/>
      <c r="B248" s="474"/>
      <c r="C248" s="474"/>
      <c r="D248" s="474"/>
      <c r="E248" s="474"/>
      <c r="F248" s="474"/>
      <c r="G248" s="474"/>
      <c r="H248" s="474"/>
      <c r="I248" s="474"/>
      <c r="J248" s="474"/>
      <c r="K248" s="474"/>
      <c r="L248" s="474"/>
      <c r="M248" s="474"/>
      <c r="N248" s="474"/>
      <c r="O248" s="474"/>
      <c r="P248" s="475"/>
      <c r="Q248" s="151"/>
      <c r="R248" s="151"/>
      <c r="S248" s="239"/>
      <c r="T248" s="239"/>
      <c r="U248" s="239"/>
      <c r="V248" s="240"/>
      <c r="X248" s="241"/>
    </row>
    <row r="249" spans="1:24" s="4" customFormat="1" ht="15" customHeight="1" x14ac:dyDescent="0.2">
      <c r="A249" s="647" t="s">
        <v>172</v>
      </c>
      <c r="B249" s="648"/>
      <c r="C249" s="648"/>
      <c r="D249" s="648"/>
      <c r="E249" s="648"/>
      <c r="F249" s="648"/>
      <c r="G249" s="649"/>
      <c r="H249" s="650" t="s">
        <v>257</v>
      </c>
      <c r="I249" s="651"/>
      <c r="J249" s="651"/>
      <c r="K249" s="652"/>
      <c r="L249" s="651" t="s">
        <v>191</v>
      </c>
      <c r="M249" s="652"/>
      <c r="N249" s="650" t="s">
        <v>175</v>
      </c>
      <c r="O249" s="651"/>
      <c r="P249" s="652"/>
      <c r="Q249" s="151"/>
      <c r="R249" s="151"/>
      <c r="S249" s="239"/>
      <c r="T249" s="239"/>
      <c r="U249" s="239"/>
      <c r="V249" s="240"/>
      <c r="X249" s="241"/>
    </row>
    <row r="250" spans="1:24" s="4" customFormat="1" ht="15" customHeight="1" x14ac:dyDescent="0.2">
      <c r="A250" s="653"/>
      <c r="B250" s="654"/>
      <c r="C250" s="654"/>
      <c r="D250" s="654"/>
      <c r="E250" s="654"/>
      <c r="F250" s="654"/>
      <c r="G250" s="655"/>
      <c r="H250" s="656"/>
      <c r="I250" s="657"/>
      <c r="J250" s="657"/>
      <c r="K250" s="658"/>
      <c r="L250" s="677"/>
      <c r="M250" s="678"/>
      <c r="N250" s="661"/>
      <c r="O250" s="662"/>
      <c r="P250" s="663"/>
      <c r="Q250" s="151"/>
      <c r="R250" s="151"/>
      <c r="S250" s="239"/>
      <c r="T250" s="239"/>
      <c r="U250" s="239"/>
      <c r="V250" s="240"/>
      <c r="X250" s="241"/>
    </row>
    <row r="251" spans="1:24" s="4" customFormat="1" ht="15" customHeight="1" x14ac:dyDescent="0.2">
      <c r="A251" s="653"/>
      <c r="B251" s="654"/>
      <c r="C251" s="654"/>
      <c r="D251" s="654"/>
      <c r="E251" s="654"/>
      <c r="F251" s="654"/>
      <c r="G251" s="655"/>
      <c r="H251" s="656"/>
      <c r="I251" s="657"/>
      <c r="J251" s="657"/>
      <c r="K251" s="658"/>
      <c r="L251" s="677"/>
      <c r="M251" s="678"/>
      <c r="N251" s="661"/>
      <c r="O251" s="662"/>
      <c r="P251" s="663"/>
      <c r="Q251" s="151"/>
      <c r="R251" s="151"/>
      <c r="S251" s="239"/>
      <c r="T251" s="239"/>
      <c r="U251" s="239"/>
      <c r="V251" s="240"/>
      <c r="X251" s="241"/>
    </row>
    <row r="252" spans="1:24" s="4" customFormat="1" ht="15" customHeight="1" x14ac:dyDescent="0.2">
      <c r="A252" s="653"/>
      <c r="B252" s="654"/>
      <c r="C252" s="654"/>
      <c r="D252" s="654"/>
      <c r="E252" s="654"/>
      <c r="F252" s="654"/>
      <c r="G252" s="655"/>
      <c r="H252" s="656"/>
      <c r="I252" s="657"/>
      <c r="J252" s="657"/>
      <c r="K252" s="658"/>
      <c r="L252" s="677"/>
      <c r="M252" s="678"/>
      <c r="N252" s="661"/>
      <c r="O252" s="662"/>
      <c r="P252" s="663"/>
      <c r="Q252" s="151"/>
      <c r="R252" s="151"/>
      <c r="S252" s="239"/>
      <c r="T252" s="239"/>
      <c r="U252" s="239"/>
      <c r="V252" s="240"/>
      <c r="X252" s="241"/>
    </row>
    <row r="253" spans="1:24" s="4" customFormat="1" ht="15" customHeight="1" x14ac:dyDescent="0.2">
      <c r="A253" s="653"/>
      <c r="B253" s="654"/>
      <c r="C253" s="654"/>
      <c r="D253" s="654"/>
      <c r="E253" s="654"/>
      <c r="F253" s="654"/>
      <c r="G253" s="655"/>
      <c r="H253" s="656"/>
      <c r="I253" s="657"/>
      <c r="J253" s="657"/>
      <c r="K253" s="658"/>
      <c r="L253" s="677"/>
      <c r="M253" s="678"/>
      <c r="N253" s="661"/>
      <c r="O253" s="662"/>
      <c r="P253" s="663"/>
      <c r="Q253" s="151"/>
      <c r="R253" s="151"/>
      <c r="S253" s="239"/>
      <c r="T253" s="239"/>
      <c r="U253" s="239"/>
      <c r="V253" s="240"/>
      <c r="X253" s="241"/>
    </row>
    <row r="254" spans="1:24" s="4" customFormat="1" ht="15" customHeight="1" x14ac:dyDescent="0.2">
      <c r="A254" s="653"/>
      <c r="B254" s="654"/>
      <c r="C254" s="654"/>
      <c r="D254" s="654"/>
      <c r="E254" s="654"/>
      <c r="F254" s="654"/>
      <c r="G254" s="655"/>
      <c r="H254" s="656"/>
      <c r="I254" s="657"/>
      <c r="J254" s="657"/>
      <c r="K254" s="658"/>
      <c r="L254" s="677"/>
      <c r="M254" s="678"/>
      <c r="N254" s="661"/>
      <c r="O254" s="662"/>
      <c r="P254" s="663"/>
      <c r="Q254" s="151"/>
      <c r="R254" s="151"/>
      <c r="S254" s="239"/>
      <c r="T254" s="239"/>
      <c r="U254" s="239"/>
      <c r="V254" s="240"/>
      <c r="X254" s="241"/>
    </row>
    <row r="255" spans="1:24" s="4" customFormat="1" ht="15" customHeight="1" x14ac:dyDescent="0.2">
      <c r="A255" s="653"/>
      <c r="B255" s="654"/>
      <c r="C255" s="654"/>
      <c r="D255" s="654"/>
      <c r="E255" s="654"/>
      <c r="F255" s="654"/>
      <c r="G255" s="655"/>
      <c r="H255" s="656"/>
      <c r="I255" s="657"/>
      <c r="J255" s="657"/>
      <c r="K255" s="658"/>
      <c r="L255" s="677"/>
      <c r="M255" s="678"/>
      <c r="N255" s="661"/>
      <c r="O255" s="662"/>
      <c r="P255" s="663"/>
      <c r="Q255" s="151"/>
      <c r="R255" s="151"/>
      <c r="S255" s="239"/>
      <c r="T255" s="239"/>
      <c r="U255" s="239"/>
      <c r="V255" s="240"/>
      <c r="X255" s="241"/>
    </row>
    <row r="256" spans="1:24" s="4" customFormat="1" ht="15" customHeight="1" x14ac:dyDescent="0.2">
      <c r="A256" s="653"/>
      <c r="B256" s="654"/>
      <c r="C256" s="654"/>
      <c r="D256" s="654"/>
      <c r="E256" s="654"/>
      <c r="F256" s="654"/>
      <c r="G256" s="655"/>
      <c r="H256" s="656"/>
      <c r="I256" s="657"/>
      <c r="J256" s="657"/>
      <c r="K256" s="658"/>
      <c r="L256" s="677"/>
      <c r="M256" s="678"/>
      <c r="N256" s="661"/>
      <c r="O256" s="662"/>
      <c r="P256" s="663"/>
      <c r="Q256" s="151"/>
      <c r="R256" s="151"/>
      <c r="S256" s="239"/>
      <c r="T256" s="239"/>
      <c r="U256" s="239"/>
      <c r="V256" s="240"/>
      <c r="X256" s="241"/>
    </row>
    <row r="257" spans="1:24" s="4" customFormat="1" ht="15" customHeight="1" x14ac:dyDescent="0.2">
      <c r="A257" s="653"/>
      <c r="B257" s="654"/>
      <c r="C257" s="654"/>
      <c r="D257" s="654"/>
      <c r="E257" s="654"/>
      <c r="F257" s="654"/>
      <c r="G257" s="655"/>
      <c r="H257" s="656"/>
      <c r="I257" s="657"/>
      <c r="J257" s="657"/>
      <c r="K257" s="658"/>
      <c r="L257" s="677"/>
      <c r="M257" s="678"/>
      <c r="N257" s="661"/>
      <c r="O257" s="662"/>
      <c r="P257" s="663"/>
      <c r="Q257" s="151"/>
      <c r="R257" s="151"/>
      <c r="S257" s="239"/>
      <c r="T257" s="239"/>
      <c r="U257" s="239"/>
      <c r="V257" s="240"/>
      <c r="X257" s="241"/>
    </row>
    <row r="258" spans="1:24" s="4" customFormat="1" ht="15" customHeight="1" x14ac:dyDescent="0.2">
      <c r="A258" s="653"/>
      <c r="B258" s="654"/>
      <c r="C258" s="654"/>
      <c r="D258" s="654"/>
      <c r="E258" s="654"/>
      <c r="F258" s="654"/>
      <c r="G258" s="655"/>
      <c r="H258" s="656"/>
      <c r="I258" s="657"/>
      <c r="J258" s="657"/>
      <c r="K258" s="658"/>
      <c r="L258" s="677"/>
      <c r="M258" s="678"/>
      <c r="N258" s="661"/>
      <c r="O258" s="662"/>
      <c r="P258" s="663"/>
      <c r="Q258" s="151"/>
      <c r="R258" s="151"/>
      <c r="S258" s="239"/>
      <c r="T258" s="239"/>
      <c r="U258" s="239"/>
      <c r="V258" s="240"/>
      <c r="X258" s="241"/>
    </row>
    <row r="259" spans="1:24" s="4" customFormat="1" ht="15" customHeight="1" x14ac:dyDescent="0.2">
      <c r="A259" s="653"/>
      <c r="B259" s="654"/>
      <c r="C259" s="654"/>
      <c r="D259" s="654"/>
      <c r="E259" s="654"/>
      <c r="F259" s="654"/>
      <c r="G259" s="655"/>
      <c r="H259" s="656"/>
      <c r="I259" s="657"/>
      <c r="J259" s="657"/>
      <c r="K259" s="658"/>
      <c r="L259" s="677"/>
      <c r="M259" s="678"/>
      <c r="N259" s="661"/>
      <c r="O259" s="662"/>
      <c r="P259" s="663"/>
      <c r="Q259" s="151"/>
      <c r="R259" s="151"/>
      <c r="S259" s="239"/>
      <c r="T259" s="239"/>
      <c r="U259" s="239"/>
      <c r="V259" s="240"/>
      <c r="X259" s="241"/>
    </row>
    <row r="260" spans="1:24" s="4" customFormat="1" ht="15" customHeight="1" x14ac:dyDescent="0.2">
      <c r="A260" s="245"/>
      <c r="B260" s="245"/>
      <c r="C260" s="245"/>
      <c r="D260" s="245"/>
      <c r="E260" s="245" t="s">
        <v>176</v>
      </c>
      <c r="F260" s="82"/>
      <c r="G260" s="82"/>
      <c r="H260" s="82"/>
      <c r="I260" s="664" t="s">
        <v>177</v>
      </c>
      <c r="J260" s="664"/>
      <c r="K260" s="664"/>
      <c r="L260" s="667">
        <f>SUM(L250:M259)</f>
        <v>0</v>
      </c>
      <c r="M260" s="669"/>
      <c r="N260" s="667">
        <f>SUM(N250:P259)</f>
        <v>0</v>
      </c>
      <c r="O260" s="668"/>
      <c r="P260" s="669"/>
      <c r="Q260" s="151"/>
      <c r="R260" s="151"/>
      <c r="S260" s="239"/>
      <c r="T260" s="239"/>
      <c r="U260" s="239"/>
      <c r="V260" s="240"/>
      <c r="X260" s="241"/>
    </row>
    <row r="261" spans="1:24" s="4" customFormat="1" ht="30" customHeight="1" x14ac:dyDescent="0.2">
      <c r="A261" s="250" t="s">
        <v>274</v>
      </c>
      <c r="B261" s="250"/>
      <c r="C261" s="250"/>
      <c r="D261" s="250"/>
      <c r="E261" s="250"/>
      <c r="F261" s="243"/>
      <c r="G261" s="243"/>
      <c r="H261" s="243"/>
      <c r="I261" s="243"/>
      <c r="J261" s="243"/>
      <c r="K261" s="243"/>
      <c r="L261" s="243"/>
      <c r="M261" s="243"/>
      <c r="N261" s="251"/>
      <c r="O261" s="251"/>
      <c r="P261" s="251"/>
      <c r="Q261" s="151"/>
      <c r="R261" s="151"/>
      <c r="S261" s="239"/>
      <c r="T261" s="239"/>
      <c r="U261" s="239"/>
      <c r="V261" s="240"/>
      <c r="X261" s="241"/>
    </row>
    <row r="262" spans="1:24" hidden="1" x14ac:dyDescent="0.2"/>
    <row r="263" spans="1:24" hidden="1" x14ac:dyDescent="0.2"/>
    <row r="264" spans="1:24" hidden="1" x14ac:dyDescent="0.2"/>
    <row r="265" spans="1:24" hidden="1" x14ac:dyDescent="0.2"/>
    <row r="266" spans="1:24" hidden="1" x14ac:dyDescent="0.2"/>
    <row r="267" spans="1:24" hidden="1" x14ac:dyDescent="0.2"/>
    <row r="268" spans="1:24" hidden="1" x14ac:dyDescent="0.2"/>
    <row r="269" spans="1:24" hidden="1" x14ac:dyDescent="0.2"/>
    <row r="270" spans="1:24" hidden="1" x14ac:dyDescent="0.2"/>
    <row r="271" spans="1:24" hidden="1" x14ac:dyDescent="0.2"/>
    <row r="272" spans="1:24"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x14ac:dyDescent="0.2"/>
  </sheetData>
  <sheetProtection password="CDE4" sheet="1"/>
  <mergeCells count="494">
    <mergeCell ref="I260:K260"/>
    <mergeCell ref="L260:M260"/>
    <mergeCell ref="N260:P260"/>
    <mergeCell ref="A258:G258"/>
    <mergeCell ref="H258:K258"/>
    <mergeCell ref="L258:M258"/>
    <mergeCell ref="N258:P258"/>
    <mergeCell ref="A259:G259"/>
    <mergeCell ref="H259:K259"/>
    <mergeCell ref="L259:M259"/>
    <mergeCell ref="N259:P259"/>
    <mergeCell ref="A256:G256"/>
    <mergeCell ref="H256:K256"/>
    <mergeCell ref="L256:M256"/>
    <mergeCell ref="N256:P256"/>
    <mergeCell ref="A257:G257"/>
    <mergeCell ref="H257:K257"/>
    <mergeCell ref="L257:M257"/>
    <mergeCell ref="A253:G253"/>
    <mergeCell ref="H253:K253"/>
    <mergeCell ref="L253:M253"/>
    <mergeCell ref="N253:P253"/>
    <mergeCell ref="N257:P257"/>
    <mergeCell ref="A254:G254"/>
    <mergeCell ref="H254:K254"/>
    <mergeCell ref="L254:M254"/>
    <mergeCell ref="N254:P254"/>
    <mergeCell ref="A255:G255"/>
    <mergeCell ref="H255:K255"/>
    <mergeCell ref="L255:M255"/>
    <mergeCell ref="N255:P255"/>
    <mergeCell ref="A250:G250"/>
    <mergeCell ref="H250:K250"/>
    <mergeCell ref="L250:M250"/>
    <mergeCell ref="N250:P250"/>
    <mergeCell ref="A251:G251"/>
    <mergeCell ref="H251:K251"/>
    <mergeCell ref="L251:M251"/>
    <mergeCell ref="N251:P251"/>
    <mergeCell ref="A252:G252"/>
    <mergeCell ref="H252:K252"/>
    <mergeCell ref="L252:M252"/>
    <mergeCell ref="N252:P252"/>
    <mergeCell ref="A240:G240"/>
    <mergeCell ref="H240:K240"/>
    <mergeCell ref="L240:M240"/>
    <mergeCell ref="N240:P240"/>
    <mergeCell ref="I241:K241"/>
    <mergeCell ref="L241:M241"/>
    <mergeCell ref="N241:P241"/>
    <mergeCell ref="A246:P246"/>
    <mergeCell ref="A249:G249"/>
    <mergeCell ref="H249:K249"/>
    <mergeCell ref="L249:M249"/>
    <mergeCell ref="N249:P249"/>
    <mergeCell ref="A247:P247"/>
    <mergeCell ref="A248:P248"/>
    <mergeCell ref="A237:G237"/>
    <mergeCell ref="H237:K237"/>
    <mergeCell ref="L237:M237"/>
    <mergeCell ref="N237:P237"/>
    <mergeCell ref="A238:G238"/>
    <mergeCell ref="H238:K238"/>
    <mergeCell ref="L238:M238"/>
    <mergeCell ref="N238:P238"/>
    <mergeCell ref="A239:G239"/>
    <mergeCell ref="H239:K239"/>
    <mergeCell ref="L239:M239"/>
    <mergeCell ref="N239:P239"/>
    <mergeCell ref="A234:G234"/>
    <mergeCell ref="H234:K234"/>
    <mergeCell ref="L234:M234"/>
    <mergeCell ref="N234:P234"/>
    <mergeCell ref="A235:G235"/>
    <mergeCell ref="H235:K235"/>
    <mergeCell ref="L235:M235"/>
    <mergeCell ref="N235:P235"/>
    <mergeCell ref="A236:G236"/>
    <mergeCell ref="H236:K236"/>
    <mergeCell ref="L236:M236"/>
    <mergeCell ref="N236:P236"/>
    <mergeCell ref="A231:G231"/>
    <mergeCell ref="H231:K231"/>
    <mergeCell ref="L231:M231"/>
    <mergeCell ref="N231:P231"/>
    <mergeCell ref="A232:G232"/>
    <mergeCell ref="H232:K232"/>
    <mergeCell ref="L232:M232"/>
    <mergeCell ref="N232:P232"/>
    <mergeCell ref="A233:G233"/>
    <mergeCell ref="H233:K233"/>
    <mergeCell ref="L233:M233"/>
    <mergeCell ref="N233:P233"/>
    <mergeCell ref="I223:K223"/>
    <mergeCell ref="L223:M223"/>
    <mergeCell ref="N223:P223"/>
    <mergeCell ref="A227:P227"/>
    <mergeCell ref="A230:G230"/>
    <mergeCell ref="H230:K230"/>
    <mergeCell ref="L230:M230"/>
    <mergeCell ref="N230:P230"/>
    <mergeCell ref="A228:P228"/>
    <mergeCell ref="A229:P229"/>
    <mergeCell ref="A220:G220"/>
    <mergeCell ref="H220:K220"/>
    <mergeCell ref="L220:M220"/>
    <mergeCell ref="N220:P220"/>
    <mergeCell ref="A221:G221"/>
    <mergeCell ref="H221:K221"/>
    <mergeCell ref="L221:M221"/>
    <mergeCell ref="N221:P221"/>
    <mergeCell ref="A222:G222"/>
    <mergeCell ref="H222:K222"/>
    <mergeCell ref="L222:M222"/>
    <mergeCell ref="N222:P222"/>
    <mergeCell ref="A217:G217"/>
    <mergeCell ref="H217:K217"/>
    <mergeCell ref="L217:M217"/>
    <mergeCell ref="N217:P217"/>
    <mergeCell ref="A218:G218"/>
    <mergeCell ref="H218:K218"/>
    <mergeCell ref="L218:M218"/>
    <mergeCell ref="N218:P218"/>
    <mergeCell ref="A219:G219"/>
    <mergeCell ref="H219:K219"/>
    <mergeCell ref="L219:M219"/>
    <mergeCell ref="N219:P219"/>
    <mergeCell ref="A214:G214"/>
    <mergeCell ref="H214:K214"/>
    <mergeCell ref="L214:M214"/>
    <mergeCell ref="N214:P214"/>
    <mergeCell ref="A215:G215"/>
    <mergeCell ref="H215:K215"/>
    <mergeCell ref="L215:M215"/>
    <mergeCell ref="N215:P215"/>
    <mergeCell ref="A216:G216"/>
    <mergeCell ref="H216:K216"/>
    <mergeCell ref="L216:M216"/>
    <mergeCell ref="N216:P216"/>
    <mergeCell ref="A211:G211"/>
    <mergeCell ref="H211:K211"/>
    <mergeCell ref="L211:M211"/>
    <mergeCell ref="N211:P211"/>
    <mergeCell ref="A212:G212"/>
    <mergeCell ref="H212:K212"/>
    <mergeCell ref="L212:M212"/>
    <mergeCell ref="N212:P212"/>
    <mergeCell ref="A213:G213"/>
    <mergeCell ref="H213:K213"/>
    <mergeCell ref="L213:M213"/>
    <mergeCell ref="N213:P213"/>
    <mergeCell ref="A208:G208"/>
    <mergeCell ref="H208:K208"/>
    <mergeCell ref="L208:M208"/>
    <mergeCell ref="N208:P208"/>
    <mergeCell ref="A209:G209"/>
    <mergeCell ref="H209:K209"/>
    <mergeCell ref="L209:M209"/>
    <mergeCell ref="N209:P209"/>
    <mergeCell ref="A210:G210"/>
    <mergeCell ref="H210:K210"/>
    <mergeCell ref="L210:M210"/>
    <mergeCell ref="N210:P210"/>
    <mergeCell ref="N199:P199"/>
    <mergeCell ref="A203:P203"/>
    <mergeCell ref="A204:P204"/>
    <mergeCell ref="A205:P205"/>
    <mergeCell ref="A206:G206"/>
    <mergeCell ref="H206:K206"/>
    <mergeCell ref="L206:M206"/>
    <mergeCell ref="N206:P206"/>
    <mergeCell ref="A207:G207"/>
    <mergeCell ref="H207:K207"/>
    <mergeCell ref="L207:M207"/>
    <mergeCell ref="N207:P207"/>
    <mergeCell ref="K199:M199"/>
    <mergeCell ref="A196:I196"/>
    <mergeCell ref="J196:M196"/>
    <mergeCell ref="N196:P196"/>
    <mergeCell ref="A197:I197"/>
    <mergeCell ref="J197:M197"/>
    <mergeCell ref="N197:P197"/>
    <mergeCell ref="A198:I198"/>
    <mergeCell ref="J198:M198"/>
    <mergeCell ref="N198:P198"/>
    <mergeCell ref="A193:I193"/>
    <mergeCell ref="J193:M193"/>
    <mergeCell ref="N193:P193"/>
    <mergeCell ref="A194:I194"/>
    <mergeCell ref="J194:M194"/>
    <mergeCell ref="N194:P194"/>
    <mergeCell ref="A195:I195"/>
    <mergeCell ref="J195:M195"/>
    <mergeCell ref="N195:P195"/>
    <mergeCell ref="A189:P189"/>
    <mergeCell ref="A190:I190"/>
    <mergeCell ref="J190:M190"/>
    <mergeCell ref="N190:P190"/>
    <mergeCell ref="A191:I191"/>
    <mergeCell ref="J191:M191"/>
    <mergeCell ref="N191:P191"/>
    <mergeCell ref="A192:I192"/>
    <mergeCell ref="J192:M192"/>
    <mergeCell ref="N192:P192"/>
    <mergeCell ref="A181:I181"/>
    <mergeCell ref="J181:M181"/>
    <mergeCell ref="N181:P181"/>
    <mergeCell ref="A182:I182"/>
    <mergeCell ref="J182:M182"/>
    <mergeCell ref="N182:P182"/>
    <mergeCell ref="N183:P183"/>
    <mergeCell ref="A187:P187"/>
    <mergeCell ref="A188:P188"/>
    <mergeCell ref="K183:M183"/>
    <mergeCell ref="A178:I178"/>
    <mergeCell ref="J178:M178"/>
    <mergeCell ref="N178:P178"/>
    <mergeCell ref="A179:I179"/>
    <mergeCell ref="J179:M179"/>
    <mergeCell ref="N179:P179"/>
    <mergeCell ref="A180:I180"/>
    <mergeCell ref="J180:M180"/>
    <mergeCell ref="N180:P180"/>
    <mergeCell ref="A175:I175"/>
    <mergeCell ref="J175:M175"/>
    <mergeCell ref="N175:P175"/>
    <mergeCell ref="A176:I176"/>
    <mergeCell ref="J176:M176"/>
    <mergeCell ref="N176:P176"/>
    <mergeCell ref="A177:I177"/>
    <mergeCell ref="J177:M177"/>
    <mergeCell ref="N177:P177"/>
    <mergeCell ref="A172:I172"/>
    <mergeCell ref="J172:M172"/>
    <mergeCell ref="N172:P172"/>
    <mergeCell ref="A173:I173"/>
    <mergeCell ref="J173:M173"/>
    <mergeCell ref="N173:P173"/>
    <mergeCell ref="A174:I174"/>
    <mergeCell ref="J174:M174"/>
    <mergeCell ref="N174:P174"/>
    <mergeCell ref="A162:I162"/>
    <mergeCell ref="J162:M162"/>
    <mergeCell ref="N162:P162"/>
    <mergeCell ref="A163:I163"/>
    <mergeCell ref="J163:M163"/>
    <mergeCell ref="N163:P163"/>
    <mergeCell ref="N164:P164"/>
    <mergeCell ref="A168:P168"/>
    <mergeCell ref="A171:I171"/>
    <mergeCell ref="J171:M171"/>
    <mergeCell ref="N171:P171"/>
    <mergeCell ref="A169:P169"/>
    <mergeCell ref="A170:P170"/>
    <mergeCell ref="K164:M164"/>
    <mergeCell ref="A159:I159"/>
    <mergeCell ref="J159:M159"/>
    <mergeCell ref="N159:P159"/>
    <mergeCell ref="A160:I160"/>
    <mergeCell ref="J160:M160"/>
    <mergeCell ref="N160:P160"/>
    <mergeCell ref="A161:I161"/>
    <mergeCell ref="J161:M161"/>
    <mergeCell ref="N161:P161"/>
    <mergeCell ref="N150:P150"/>
    <mergeCell ref="A157:I157"/>
    <mergeCell ref="J157:M157"/>
    <mergeCell ref="N157:P157"/>
    <mergeCell ref="A155:P155"/>
    <mergeCell ref="A156:P156"/>
    <mergeCell ref="A158:I158"/>
    <mergeCell ref="J158:M158"/>
    <mergeCell ref="N158:P158"/>
    <mergeCell ref="A154:P154"/>
    <mergeCell ref="K150:M150"/>
    <mergeCell ref="A147:I147"/>
    <mergeCell ref="J147:M147"/>
    <mergeCell ref="N147:P147"/>
    <mergeCell ref="A148:I148"/>
    <mergeCell ref="J148:M148"/>
    <mergeCell ref="N148:P148"/>
    <mergeCell ref="A149:I149"/>
    <mergeCell ref="J149:M149"/>
    <mergeCell ref="N149:P149"/>
    <mergeCell ref="A144:I144"/>
    <mergeCell ref="J144:M144"/>
    <mergeCell ref="N144:P144"/>
    <mergeCell ref="A145:I145"/>
    <mergeCell ref="J145:M145"/>
    <mergeCell ref="N145:P145"/>
    <mergeCell ref="A146:I146"/>
    <mergeCell ref="J146:M146"/>
    <mergeCell ref="N146:P146"/>
    <mergeCell ref="A140:P140"/>
    <mergeCell ref="A141:I141"/>
    <mergeCell ref="J141:M141"/>
    <mergeCell ref="N141:P141"/>
    <mergeCell ref="A142:I142"/>
    <mergeCell ref="J142:M142"/>
    <mergeCell ref="N142:P142"/>
    <mergeCell ref="A143:I143"/>
    <mergeCell ref="J143:M143"/>
    <mergeCell ref="N143:P143"/>
    <mergeCell ref="A134:I134"/>
    <mergeCell ref="J134:M134"/>
    <mergeCell ref="N134:P134"/>
    <mergeCell ref="A135:I135"/>
    <mergeCell ref="J135:M135"/>
    <mergeCell ref="N135:P135"/>
    <mergeCell ref="N136:P136"/>
    <mergeCell ref="A138:P138"/>
    <mergeCell ref="A139:P139"/>
    <mergeCell ref="K136:M136"/>
    <mergeCell ref="A131:I131"/>
    <mergeCell ref="J131:M131"/>
    <mergeCell ref="N131:P131"/>
    <mergeCell ref="A132:I132"/>
    <mergeCell ref="J132:M132"/>
    <mergeCell ref="N132:P132"/>
    <mergeCell ref="A133:I133"/>
    <mergeCell ref="J133:M133"/>
    <mergeCell ref="N133:P133"/>
    <mergeCell ref="A128:I128"/>
    <mergeCell ref="J128:M128"/>
    <mergeCell ref="N128:P128"/>
    <mergeCell ref="A129:I129"/>
    <mergeCell ref="J129:M129"/>
    <mergeCell ref="N129:P129"/>
    <mergeCell ref="A130:I130"/>
    <mergeCell ref="J130:M130"/>
    <mergeCell ref="N130:P130"/>
    <mergeCell ref="A119:I119"/>
    <mergeCell ref="J119:M119"/>
    <mergeCell ref="N119:P119"/>
    <mergeCell ref="N120:P120"/>
    <mergeCell ref="A124:P124"/>
    <mergeCell ref="A125:P125"/>
    <mergeCell ref="A126:P126"/>
    <mergeCell ref="A127:I127"/>
    <mergeCell ref="J127:M127"/>
    <mergeCell ref="N127:P127"/>
    <mergeCell ref="K120:M120"/>
    <mergeCell ref="A116:I116"/>
    <mergeCell ref="J116:M116"/>
    <mergeCell ref="N116:P116"/>
    <mergeCell ref="A117:I117"/>
    <mergeCell ref="J117:M117"/>
    <mergeCell ref="N117:P117"/>
    <mergeCell ref="A118:I118"/>
    <mergeCell ref="J118:M118"/>
    <mergeCell ref="N118:P118"/>
    <mergeCell ref="A113:I113"/>
    <mergeCell ref="J113:M113"/>
    <mergeCell ref="N113:P113"/>
    <mergeCell ref="A114:I114"/>
    <mergeCell ref="J114:M114"/>
    <mergeCell ref="N114:P114"/>
    <mergeCell ref="A115:I115"/>
    <mergeCell ref="J115:M115"/>
    <mergeCell ref="N115:P115"/>
    <mergeCell ref="I105:K105"/>
    <mergeCell ref="L105:M105"/>
    <mergeCell ref="N105:P105"/>
    <mergeCell ref="A111:I111"/>
    <mergeCell ref="J111:M111"/>
    <mergeCell ref="N111:P111"/>
    <mergeCell ref="A112:I112"/>
    <mergeCell ref="J112:M112"/>
    <mergeCell ref="N112:P112"/>
    <mergeCell ref="A109:P109"/>
    <mergeCell ref="A110:P110"/>
    <mergeCell ref="A102:G102"/>
    <mergeCell ref="H102:K102"/>
    <mergeCell ref="L102:M102"/>
    <mergeCell ref="N102:P102"/>
    <mergeCell ref="A103:G103"/>
    <mergeCell ref="H103:K103"/>
    <mergeCell ref="L103:M103"/>
    <mergeCell ref="N103:P103"/>
    <mergeCell ref="A104:G104"/>
    <mergeCell ref="H104:K104"/>
    <mergeCell ref="L104:M104"/>
    <mergeCell ref="N104:P104"/>
    <mergeCell ref="A99:G99"/>
    <mergeCell ref="H99:K99"/>
    <mergeCell ref="L99:M99"/>
    <mergeCell ref="N99:P99"/>
    <mergeCell ref="A100:G100"/>
    <mergeCell ref="H100:K100"/>
    <mergeCell ref="L100:M100"/>
    <mergeCell ref="N100:P100"/>
    <mergeCell ref="A101:G101"/>
    <mergeCell ref="H101:K101"/>
    <mergeCell ref="L101:M101"/>
    <mergeCell ref="N101:P101"/>
    <mergeCell ref="A96:G96"/>
    <mergeCell ref="H96:K96"/>
    <mergeCell ref="L96:M96"/>
    <mergeCell ref="N96:P96"/>
    <mergeCell ref="A97:G97"/>
    <mergeCell ref="H97:K97"/>
    <mergeCell ref="L97:M97"/>
    <mergeCell ref="N97:P97"/>
    <mergeCell ref="A98:G98"/>
    <mergeCell ref="H98:K98"/>
    <mergeCell ref="L98:M98"/>
    <mergeCell ref="N98:P98"/>
    <mergeCell ref="A80:C80"/>
    <mergeCell ref="A81:C81"/>
    <mergeCell ref="A82:C82"/>
    <mergeCell ref="A77:C77"/>
    <mergeCell ref="A91:P91"/>
    <mergeCell ref="A95:G95"/>
    <mergeCell ref="H95:K95"/>
    <mergeCell ref="L95:M95"/>
    <mergeCell ref="N95:P95"/>
    <mergeCell ref="A93:P93"/>
    <mergeCell ref="A94:P94"/>
    <mergeCell ref="A84:C84"/>
    <mergeCell ref="A78:C78"/>
    <mergeCell ref="A79:C79"/>
    <mergeCell ref="A74:C74"/>
    <mergeCell ref="A76:C76"/>
    <mergeCell ref="A72:C72"/>
    <mergeCell ref="A73:C73"/>
    <mergeCell ref="A83:C83"/>
    <mergeCell ref="A57:C57"/>
    <mergeCell ref="A6:P6"/>
    <mergeCell ref="A7:P7"/>
    <mergeCell ref="O10:O11"/>
    <mergeCell ref="A55:C55"/>
    <mergeCell ref="A56:C56"/>
    <mergeCell ref="A63:C63"/>
    <mergeCell ref="A64:C64"/>
    <mergeCell ref="A75:C75"/>
    <mergeCell ref="A58:C58"/>
    <mergeCell ref="A53:C53"/>
    <mergeCell ref="A54:C54"/>
    <mergeCell ref="A61:C61"/>
    <mergeCell ref="A62:C62"/>
    <mergeCell ref="A59:C59"/>
    <mergeCell ref="A60:C60"/>
    <mergeCell ref="A69:C69"/>
    <mergeCell ref="A70:C70"/>
    <mergeCell ref="A71:C71"/>
    <mergeCell ref="A65:C65"/>
    <mergeCell ref="A67:C67"/>
    <mergeCell ref="A68:C68"/>
    <mergeCell ref="A45:C45"/>
    <mergeCell ref="A46:C46"/>
    <mergeCell ref="A42:C42"/>
    <mergeCell ref="A43:C43"/>
    <mergeCell ref="A44:C44"/>
    <mergeCell ref="A51:C51"/>
    <mergeCell ref="A52:C52"/>
    <mergeCell ref="A48:C48"/>
    <mergeCell ref="A49:C49"/>
    <mergeCell ref="A50:C50"/>
    <mergeCell ref="A33:C33"/>
    <mergeCell ref="A34:C34"/>
    <mergeCell ref="A35:C35"/>
    <mergeCell ref="A31:C31"/>
    <mergeCell ref="A32:C32"/>
    <mergeCell ref="A40:C40"/>
    <mergeCell ref="A41:C41"/>
    <mergeCell ref="A37:C37"/>
    <mergeCell ref="A38:C38"/>
    <mergeCell ref="A39:C39"/>
    <mergeCell ref="A22:C22"/>
    <mergeCell ref="A23:C23"/>
    <mergeCell ref="A19:C19"/>
    <mergeCell ref="A20:C20"/>
    <mergeCell ref="A28:C28"/>
    <mergeCell ref="A29:C29"/>
    <mergeCell ref="A30:C30"/>
    <mergeCell ref="A24:C24"/>
    <mergeCell ref="A25:C25"/>
    <mergeCell ref="A26:C26"/>
    <mergeCell ref="A16:C16"/>
    <mergeCell ref="A17:C17"/>
    <mergeCell ref="A18:C18"/>
    <mergeCell ref="A13:C13"/>
    <mergeCell ref="M11:N11"/>
    <mergeCell ref="K11:L11"/>
    <mergeCell ref="A21:C21"/>
    <mergeCell ref="A2:P2"/>
    <mergeCell ref="A4:P4"/>
    <mergeCell ref="D9:P9"/>
    <mergeCell ref="D10:E11"/>
    <mergeCell ref="F10:G11"/>
    <mergeCell ref="H10:I11"/>
    <mergeCell ref="J10:J11"/>
    <mergeCell ref="K10:N10"/>
    <mergeCell ref="P10:P11"/>
  </mergeCells>
  <dataValidations count="2">
    <dataValidation type="list" allowBlank="1" showInputMessage="1" showErrorMessage="1" sqref="H96:K104 J112:M119 J128:M135 J142:M149 J158:M163 J172:M182 J191:M198 H207:K222 H231:K240 H250:K259">
      <formula1>Dropdown_Box2</formula1>
    </dataValidation>
    <dataValidation type="textLength" operator="lessThanOrEqual" allowBlank="1" showInputMessage="1" showErrorMessage="1" errorTitle="Character Limit Exceeded" error="The character limit has been exceeded.  To edit the text, click retry.  To delete the text, click cancel." sqref="A93:P94 A109:P110 A125:P126 A139:P140 A155:P156 A169:P170 A188:P189 A204:P205 A228:P229 A247:P248">
      <formula1>3000</formula1>
    </dataValidation>
  </dataValidations>
  <hyperlinks>
    <hyperlink ref="A7:P7" r:id="rId1" display="http://www.doe.virginia.gov/federal_programs/esea/forms/lea_funds_transfer_request.docx."/>
  </hyperlinks>
  <printOptions horizontalCentered="1"/>
  <pageMargins left="0.25" right="0.25" top="0.75" bottom="0.75" header="0.3" footer="0.3"/>
  <pageSetup scale="58" orientation="landscape" r:id="rId2"/>
  <headerFooter>
    <oddFooter>&amp;R&amp;"Times New Roman,Regular"&amp;8Title IV, Part A
2018-2019 Individual Application</oddFooter>
  </headerFooter>
  <rowBreaks count="6" manualBreakCount="6">
    <brk id="46" max="16383" man="1"/>
    <brk id="85" max="16383" man="1"/>
    <brk id="121" max="16383" man="1"/>
    <brk id="151" max="16383" man="1"/>
    <brk id="184" max="16383" man="1"/>
    <brk id="224" max="16383"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A1:Q72"/>
  <sheetViews>
    <sheetView zoomScaleNormal="100" workbookViewId="0">
      <selection activeCell="J1" sqref="J1"/>
    </sheetView>
  </sheetViews>
  <sheetFormatPr defaultColWidth="0" defaultRowHeight="164.25" customHeight="1" zeroHeight="1" x14ac:dyDescent="0.2"/>
  <cols>
    <col min="1" max="16" width="5.7109375" style="65" customWidth="1"/>
    <col min="17" max="17" width="2.140625" style="65" hidden="1" customWidth="1"/>
    <col min="18" max="16384" width="1.7109375" style="65" hidden="1"/>
  </cols>
  <sheetData>
    <row r="1" spans="1:17" s="254" customFormat="1" ht="12.75" x14ac:dyDescent="0.2">
      <c r="A1" s="107"/>
      <c r="B1" s="107"/>
      <c r="C1" s="107"/>
      <c r="D1" s="681" t="s">
        <v>42</v>
      </c>
      <c r="E1" s="681"/>
      <c r="F1" s="681"/>
      <c r="G1" s="106" t="str">
        <f>Budget!G1</f>
        <v>ALBEMARLE COUNTY PUBLIC SCHOOLS</v>
      </c>
      <c r="H1" s="107"/>
      <c r="I1" s="107"/>
      <c r="J1" s="107"/>
      <c r="K1" s="107"/>
      <c r="L1" s="107"/>
      <c r="M1" s="107" t="s">
        <v>43</v>
      </c>
      <c r="N1" s="107"/>
      <c r="O1" s="107"/>
      <c r="P1" s="151">
        <f>Budget!Q1</f>
        <v>2</v>
      </c>
      <c r="Q1" s="253"/>
    </row>
    <row r="2" spans="1:17" s="63" customFormat="1" ht="20.25" customHeight="1" x14ac:dyDescent="0.2">
      <c r="A2" s="340" t="s">
        <v>275</v>
      </c>
      <c r="B2" s="340"/>
      <c r="C2" s="340"/>
      <c r="D2" s="340"/>
      <c r="E2" s="340"/>
      <c r="F2" s="340"/>
      <c r="G2" s="340"/>
      <c r="H2" s="340"/>
      <c r="I2" s="340"/>
      <c r="J2" s="340"/>
      <c r="K2" s="340"/>
      <c r="L2" s="340"/>
      <c r="M2" s="340"/>
      <c r="N2" s="340"/>
      <c r="O2" s="340"/>
      <c r="P2" s="340"/>
      <c r="Q2" s="62"/>
    </row>
    <row r="3" spans="1:17" s="63" customFormat="1" ht="15" customHeight="1" x14ac:dyDescent="0.25">
      <c r="A3" s="108"/>
      <c r="B3" s="108"/>
      <c r="C3" s="108"/>
      <c r="D3" s="108"/>
      <c r="E3" s="108"/>
      <c r="F3" s="108"/>
      <c r="G3" s="108"/>
      <c r="H3" s="108"/>
      <c r="I3" s="108"/>
      <c r="J3" s="108"/>
      <c r="K3" s="108"/>
      <c r="L3" s="108"/>
      <c r="M3" s="108"/>
      <c r="N3" s="108"/>
      <c r="O3" s="108"/>
      <c r="P3" s="108"/>
      <c r="Q3" s="62"/>
    </row>
    <row r="4" spans="1:17" s="63" customFormat="1" ht="120.75" customHeight="1" x14ac:dyDescent="0.2">
      <c r="A4" s="430" t="s">
        <v>276</v>
      </c>
      <c r="B4" s="350"/>
      <c r="C4" s="350"/>
      <c r="D4" s="350"/>
      <c r="E4" s="350"/>
      <c r="F4" s="350"/>
      <c r="G4" s="350"/>
      <c r="H4" s="350"/>
      <c r="I4" s="350"/>
      <c r="J4" s="350"/>
      <c r="K4" s="350"/>
      <c r="L4" s="350"/>
      <c r="M4" s="350"/>
      <c r="N4" s="350"/>
      <c r="O4" s="350"/>
      <c r="P4" s="350"/>
      <c r="Q4" s="62"/>
    </row>
    <row r="5" spans="1:17" s="63" customFormat="1" ht="15" x14ac:dyDescent="0.25">
      <c r="A5" s="108"/>
      <c r="B5" s="108"/>
      <c r="C5" s="108"/>
      <c r="D5" s="108"/>
      <c r="E5" s="108"/>
      <c r="F5" s="108"/>
      <c r="G5" s="108"/>
      <c r="H5" s="108"/>
      <c r="I5" s="108"/>
      <c r="J5" s="108"/>
      <c r="K5" s="108"/>
      <c r="L5" s="108"/>
      <c r="M5" s="108"/>
      <c r="N5" s="108"/>
      <c r="O5" s="108"/>
      <c r="P5" s="108"/>
      <c r="Q5" s="62"/>
    </row>
    <row r="6" spans="1:17" s="63" customFormat="1" ht="47.25" customHeight="1" x14ac:dyDescent="0.2">
      <c r="A6" s="350" t="s">
        <v>277</v>
      </c>
      <c r="B6" s="350"/>
      <c r="C6" s="350"/>
      <c r="D6" s="350"/>
      <c r="E6" s="350"/>
      <c r="F6" s="350"/>
      <c r="G6" s="350"/>
      <c r="H6" s="350"/>
      <c r="I6" s="350"/>
      <c r="J6" s="350"/>
      <c r="K6" s="350"/>
      <c r="L6" s="350"/>
      <c r="M6" s="350"/>
      <c r="N6" s="350"/>
      <c r="O6" s="350"/>
      <c r="P6" s="350"/>
      <c r="Q6" s="62"/>
    </row>
    <row r="7" spans="1:17" s="63" customFormat="1" ht="152.25" customHeight="1" x14ac:dyDescent="0.2">
      <c r="A7" s="682"/>
      <c r="B7" s="683"/>
      <c r="C7" s="683"/>
      <c r="D7" s="683"/>
      <c r="E7" s="683"/>
      <c r="F7" s="683"/>
      <c r="G7" s="683"/>
      <c r="H7" s="683"/>
      <c r="I7" s="683"/>
      <c r="J7" s="683"/>
      <c r="K7" s="683"/>
      <c r="L7" s="683"/>
      <c r="M7" s="683"/>
      <c r="N7" s="683"/>
      <c r="O7" s="683"/>
      <c r="P7" s="684"/>
      <c r="Q7" s="62"/>
    </row>
    <row r="8" spans="1:17" s="63" customFormat="1" ht="152.25" customHeight="1" x14ac:dyDescent="0.2">
      <c r="A8" s="685"/>
      <c r="B8" s="686"/>
      <c r="C8" s="686"/>
      <c r="D8" s="686"/>
      <c r="E8" s="686"/>
      <c r="F8" s="686"/>
      <c r="G8" s="686"/>
      <c r="H8" s="686"/>
      <c r="I8" s="686"/>
      <c r="J8" s="686"/>
      <c r="K8" s="686"/>
      <c r="L8" s="686"/>
      <c r="M8" s="686"/>
      <c r="N8" s="686"/>
      <c r="O8" s="686"/>
      <c r="P8" s="687"/>
      <c r="Q8" s="62"/>
    </row>
    <row r="9" spans="1:17" s="63" customFormat="1" ht="42.75" customHeight="1" x14ac:dyDescent="0.2">
      <c r="A9" s="211"/>
      <c r="B9" s="211"/>
      <c r="C9" s="211"/>
      <c r="D9" s="211"/>
      <c r="E9" s="211"/>
      <c r="F9" s="211"/>
      <c r="G9" s="211"/>
      <c r="H9" s="211"/>
      <c r="I9" s="211"/>
      <c r="J9" s="211"/>
      <c r="K9" s="211"/>
      <c r="L9" s="211"/>
      <c r="M9" s="211"/>
      <c r="N9" s="211"/>
      <c r="O9" s="211"/>
      <c r="P9" s="211"/>
      <c r="Q9" s="62"/>
    </row>
    <row r="10" spans="1:17" s="63" customFormat="1" ht="126" customHeight="1" x14ac:dyDescent="0.2">
      <c r="A10" s="688" t="s">
        <v>278</v>
      </c>
      <c r="B10" s="688"/>
      <c r="C10" s="688"/>
      <c r="D10" s="688"/>
      <c r="E10" s="688"/>
      <c r="F10" s="688"/>
      <c r="G10" s="688"/>
      <c r="H10" s="688"/>
      <c r="I10" s="688"/>
      <c r="J10" s="688"/>
      <c r="K10" s="688"/>
      <c r="L10" s="688"/>
      <c r="M10" s="688"/>
      <c r="N10" s="688"/>
      <c r="O10" s="688"/>
      <c r="P10" s="688"/>
      <c r="Q10" s="62"/>
    </row>
    <row r="11" spans="1:17" ht="164.25" hidden="1" customHeight="1" x14ac:dyDescent="0.25">
      <c r="A11" s="64"/>
      <c r="B11" s="64"/>
      <c r="C11" s="64"/>
      <c r="D11" s="64"/>
      <c r="E11" s="64"/>
      <c r="F11" s="64"/>
      <c r="G11" s="64"/>
      <c r="H11" s="64"/>
      <c r="I11" s="64"/>
      <c r="J11" s="64"/>
      <c r="K11" s="64"/>
      <c r="L11" s="64"/>
      <c r="M11" s="64"/>
      <c r="N11" s="64"/>
      <c r="O11" s="64"/>
      <c r="P11" s="64"/>
    </row>
    <row r="12" spans="1:17" ht="164.25" hidden="1" customHeight="1" x14ac:dyDescent="0.2">
      <c r="A12" s="66"/>
      <c r="B12" s="67"/>
      <c r="C12" s="67"/>
      <c r="D12" s="66"/>
      <c r="E12" s="66"/>
      <c r="F12" s="689"/>
      <c r="G12" s="690"/>
      <c r="H12" s="691"/>
      <c r="I12" s="691"/>
      <c r="J12" s="691"/>
      <c r="K12" s="691"/>
      <c r="L12" s="323"/>
      <c r="M12" s="323"/>
      <c r="N12" s="323"/>
      <c r="O12" s="323"/>
      <c r="P12" s="323"/>
    </row>
    <row r="13" spans="1:17" ht="164.25" hidden="1" customHeight="1" x14ac:dyDescent="0.2">
      <c r="A13" s="66"/>
      <c r="B13" s="67"/>
      <c r="C13" s="67"/>
      <c r="D13" s="66"/>
      <c r="E13" s="66"/>
      <c r="F13" s="689"/>
      <c r="G13" s="690"/>
      <c r="H13" s="691"/>
      <c r="I13" s="691"/>
      <c r="J13" s="691"/>
      <c r="K13" s="691"/>
      <c r="L13" s="323"/>
      <c r="M13" s="323"/>
      <c r="N13" s="323"/>
      <c r="O13" s="323"/>
      <c r="P13" s="323"/>
    </row>
    <row r="14" spans="1:17" ht="164.25" hidden="1" customHeight="1" x14ac:dyDescent="0.2">
      <c r="A14" s="66"/>
      <c r="B14" s="67"/>
      <c r="C14" s="67"/>
      <c r="D14" s="66"/>
      <c r="E14" s="66"/>
      <c r="F14" s="689"/>
      <c r="G14" s="690"/>
      <c r="H14" s="691"/>
      <c r="I14" s="691"/>
      <c r="J14" s="691"/>
      <c r="K14" s="691"/>
      <c r="L14" s="323"/>
      <c r="M14" s="323"/>
      <c r="N14" s="323"/>
      <c r="O14" s="323"/>
      <c r="P14" s="323"/>
    </row>
    <row r="15" spans="1:17" ht="164.25" hidden="1" customHeight="1" x14ac:dyDescent="0.2">
      <c r="A15" s="66"/>
      <c r="B15" s="67"/>
      <c r="C15" s="67"/>
      <c r="D15" s="66"/>
      <c r="E15" s="66"/>
      <c r="F15" s="689"/>
      <c r="G15" s="690"/>
      <c r="H15" s="691"/>
      <c r="I15" s="691"/>
      <c r="J15" s="691"/>
      <c r="K15" s="691"/>
      <c r="L15" s="323"/>
      <c r="M15" s="323"/>
      <c r="N15" s="323"/>
      <c r="O15" s="323"/>
      <c r="P15" s="323"/>
    </row>
    <row r="16" spans="1:17" ht="164.25" hidden="1" customHeight="1" x14ac:dyDescent="0.2"/>
    <row r="17" ht="164.25" hidden="1" customHeight="1" x14ac:dyDescent="0.2"/>
    <row r="18" ht="164.25" hidden="1" customHeight="1" x14ac:dyDescent="0.2"/>
    <row r="19" ht="164.25" hidden="1" customHeight="1" x14ac:dyDescent="0.2"/>
    <row r="20" ht="164.25" hidden="1" customHeight="1" x14ac:dyDescent="0.2"/>
    <row r="21" ht="164.25" hidden="1" customHeight="1" x14ac:dyDescent="0.2"/>
    <row r="22" ht="164.25" hidden="1" customHeight="1" x14ac:dyDescent="0.2"/>
    <row r="23" ht="164.25" hidden="1" customHeight="1" x14ac:dyDescent="0.2"/>
    <row r="24" ht="164.25" hidden="1" customHeight="1" x14ac:dyDescent="0.2"/>
    <row r="25" ht="164.25" hidden="1" customHeight="1" x14ac:dyDescent="0.2"/>
    <row r="26" ht="164.25" hidden="1" customHeight="1" x14ac:dyDescent="0.2"/>
    <row r="27" ht="164.25" hidden="1" customHeight="1" x14ac:dyDescent="0.2"/>
    <row r="28" ht="164.25" hidden="1" customHeight="1" x14ac:dyDescent="0.2"/>
    <row r="29" ht="164.25" hidden="1" customHeight="1" x14ac:dyDescent="0.2"/>
    <row r="30" ht="164.25" hidden="1" customHeight="1" x14ac:dyDescent="0.2"/>
    <row r="31" ht="164.25" hidden="1" customHeight="1" x14ac:dyDescent="0.2"/>
    <row r="32" ht="164.25" hidden="1" customHeight="1" x14ac:dyDescent="0.2"/>
    <row r="33" ht="164.25" hidden="1" customHeight="1" x14ac:dyDescent="0.2"/>
    <row r="34" ht="164.25" hidden="1" customHeight="1" x14ac:dyDescent="0.2"/>
    <row r="35" ht="164.25" hidden="1" customHeight="1" x14ac:dyDescent="0.2"/>
    <row r="36" ht="164.25" hidden="1" customHeight="1" x14ac:dyDescent="0.2"/>
    <row r="37" ht="164.25" hidden="1" customHeight="1" x14ac:dyDescent="0.2"/>
    <row r="38" ht="164.25" hidden="1" customHeight="1" x14ac:dyDescent="0.2"/>
    <row r="39" ht="164.25" hidden="1" customHeight="1" x14ac:dyDescent="0.2"/>
    <row r="40" ht="164.25" hidden="1" customHeight="1" x14ac:dyDescent="0.2"/>
    <row r="41" ht="164.25" hidden="1" customHeight="1" x14ac:dyDescent="0.2"/>
    <row r="42" ht="164.25" hidden="1" customHeight="1" x14ac:dyDescent="0.2"/>
    <row r="43" ht="164.25" hidden="1" customHeight="1" x14ac:dyDescent="0.2"/>
    <row r="44" ht="164.25" hidden="1" customHeight="1" x14ac:dyDescent="0.2"/>
    <row r="45" ht="164.25" hidden="1" customHeight="1" x14ac:dyDescent="0.2"/>
    <row r="46" ht="164.25" hidden="1" customHeight="1" x14ac:dyDescent="0.2"/>
    <row r="47" ht="164.25" hidden="1" customHeight="1" x14ac:dyDescent="0.2"/>
    <row r="48" ht="164.25" hidden="1" customHeight="1" x14ac:dyDescent="0.2"/>
    <row r="49" ht="164.25" hidden="1" customHeight="1" x14ac:dyDescent="0.2"/>
    <row r="50" ht="164.25" hidden="1" customHeight="1" x14ac:dyDescent="0.2"/>
    <row r="51" ht="164.25" hidden="1" customHeight="1" x14ac:dyDescent="0.2"/>
    <row r="52" ht="164.25" hidden="1" customHeight="1" x14ac:dyDescent="0.2"/>
    <row r="53" ht="164.25" hidden="1" customHeight="1" x14ac:dyDescent="0.2"/>
    <row r="54" ht="164.25" hidden="1" customHeight="1" x14ac:dyDescent="0.2"/>
    <row r="55" ht="164.25" hidden="1" customHeight="1" x14ac:dyDescent="0.2"/>
    <row r="56" ht="164.25" hidden="1" customHeight="1" x14ac:dyDescent="0.2"/>
    <row r="57" ht="164.25" hidden="1" customHeight="1" x14ac:dyDescent="0.2"/>
    <row r="58" ht="164.25" hidden="1" customHeight="1" x14ac:dyDescent="0.2"/>
    <row r="59" ht="164.25" hidden="1" customHeight="1" x14ac:dyDescent="0.2"/>
    <row r="60" ht="164.25" hidden="1" customHeight="1" x14ac:dyDescent="0.2"/>
    <row r="61" ht="164.25" hidden="1" customHeight="1" x14ac:dyDescent="0.2"/>
    <row r="62" ht="164.25" hidden="1" customHeight="1" x14ac:dyDescent="0.2"/>
    <row r="63" ht="164.25" hidden="1" customHeight="1" x14ac:dyDescent="0.2"/>
    <row r="64" ht="164.25" hidden="1" customHeight="1" x14ac:dyDescent="0.2"/>
    <row r="65" ht="164.25" hidden="1" customHeight="1" x14ac:dyDescent="0.2"/>
    <row r="66" ht="164.25" hidden="1" customHeight="1" x14ac:dyDescent="0.2"/>
    <row r="67" ht="164.25" hidden="1" customHeight="1" x14ac:dyDescent="0.2"/>
    <row r="68" ht="164.25" hidden="1" customHeight="1" x14ac:dyDescent="0.2"/>
    <row r="69" ht="164.25" hidden="1" customHeight="1" x14ac:dyDescent="0.2"/>
    <row r="70" ht="164.25" hidden="1" customHeight="1" x14ac:dyDescent="0.2"/>
    <row r="71" ht="164.25" hidden="1" customHeight="1" x14ac:dyDescent="0.2"/>
    <row r="72" ht="164.25" hidden="1" customHeight="1" x14ac:dyDescent="0.2"/>
  </sheetData>
  <sheetProtection password="CDE4" sheet="1"/>
  <mergeCells count="19">
    <mergeCell ref="F15:G15"/>
    <mergeCell ref="H15:I15"/>
    <mergeCell ref="J15:K15"/>
    <mergeCell ref="F13:G13"/>
    <mergeCell ref="H13:I13"/>
    <mergeCell ref="J13:K13"/>
    <mergeCell ref="F14:G14"/>
    <mergeCell ref="H14:I14"/>
    <mergeCell ref="J14:K14"/>
    <mergeCell ref="A8:P8"/>
    <mergeCell ref="A10:P10"/>
    <mergeCell ref="F12:G12"/>
    <mergeCell ref="H12:I12"/>
    <mergeCell ref="J12:K12"/>
    <mergeCell ref="D1:F1"/>
    <mergeCell ref="A2:P2"/>
    <mergeCell ref="A4:P4"/>
    <mergeCell ref="A6:P6"/>
    <mergeCell ref="A7:P7"/>
  </mergeCells>
  <printOptions horizontalCentered="1"/>
  <pageMargins left="0.7" right="0.7" top="0.75" bottom="0.75" header="0.3" footer="0.3"/>
  <pageSetup orientation="portrait" r:id="rId1"/>
  <headerFooter>
    <oddFooter>&amp;R&amp;"Times New Roman,Regular"&amp;8Title IV, Part A
2018-2019 Individual Application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B3690"/>
  <sheetViews>
    <sheetView zoomScaleNormal="100" workbookViewId="0">
      <selection activeCell="J1" sqref="J1"/>
    </sheetView>
  </sheetViews>
  <sheetFormatPr defaultColWidth="0" defaultRowHeight="12.75" customHeight="1" zeroHeight="1" x14ac:dyDescent="0.2"/>
  <cols>
    <col min="1" max="1" width="9.5703125" style="16" customWidth="1"/>
    <col min="2" max="2" width="4.7109375" style="16" customWidth="1"/>
    <col min="3" max="4" width="6.7109375" style="16" customWidth="1"/>
    <col min="5" max="5" width="6.42578125" style="16" customWidth="1"/>
    <col min="6" max="6" width="7.5703125" style="16" customWidth="1"/>
    <col min="7" max="7" width="6.42578125" style="16" customWidth="1"/>
    <col min="8" max="8" width="10.140625" style="16" customWidth="1"/>
    <col min="9" max="10" width="6.42578125" style="16" customWidth="1"/>
    <col min="11" max="11" width="9.5703125" style="16" customWidth="1"/>
    <col min="12" max="12" width="7.85546875" style="16" customWidth="1"/>
    <col min="13" max="13" width="10.140625" style="16" customWidth="1"/>
    <col min="14" max="14" width="17.140625" style="16" customWidth="1"/>
    <col min="15" max="15" width="4.28515625" style="16" hidden="1" customWidth="1"/>
    <col min="16" max="16" width="5.140625" style="16" hidden="1" customWidth="1"/>
    <col min="17" max="17" width="3.5703125" style="16" hidden="1" customWidth="1"/>
    <col min="18" max="18" width="4.85546875" style="16" customWidth="1"/>
    <col min="19" max="19" width="4" style="16" customWidth="1"/>
    <col min="20" max="20" width="16.42578125" style="16" customWidth="1"/>
    <col min="21" max="21" width="6.7109375" style="16" hidden="1" customWidth="1"/>
    <col min="22" max="22" width="0.7109375" style="16" customWidth="1"/>
    <col min="23" max="24" width="6.140625" style="16" customWidth="1"/>
    <col min="25" max="26" width="5" style="16" customWidth="1"/>
    <col min="27" max="27" width="0.140625" style="16" customWidth="1"/>
    <col min="28" max="28" width="0" style="16" hidden="1" customWidth="1"/>
    <col min="29" max="16384" width="0.85546875" style="16" hidden="1"/>
  </cols>
  <sheetData>
    <row r="1" spans="1:26" ht="15" customHeight="1" x14ac:dyDescent="0.2">
      <c r="A1" s="82"/>
      <c r="B1" s="82"/>
      <c r="C1" s="82"/>
      <c r="D1" s="82"/>
      <c r="E1" s="82" t="s">
        <v>42</v>
      </c>
      <c r="F1" s="82"/>
      <c r="G1" s="247" t="str">
        <f>Budget!G1</f>
        <v>ALBEMARLE COUNTY PUBLIC SCHOOLS</v>
      </c>
      <c r="H1" s="247"/>
      <c r="I1" s="82"/>
      <c r="J1" s="82"/>
      <c r="K1" s="82"/>
      <c r="L1" s="82"/>
      <c r="M1" s="82"/>
      <c r="N1" s="82"/>
      <c r="O1" s="82"/>
      <c r="P1" s="82"/>
      <c r="Q1" s="82"/>
      <c r="R1" s="82"/>
      <c r="S1" s="82"/>
      <c r="T1" s="82"/>
      <c r="U1" s="82"/>
      <c r="V1" s="82"/>
      <c r="W1" s="82" t="s">
        <v>43</v>
      </c>
      <c r="X1" s="81"/>
      <c r="Y1" s="82"/>
      <c r="Z1" s="101">
        <f>Budget!Q1</f>
        <v>2</v>
      </c>
    </row>
    <row r="2" spans="1:26" s="58" customFormat="1" ht="20.25" customHeight="1" x14ac:dyDescent="0.25">
      <c r="A2" s="646" t="s">
        <v>279</v>
      </c>
      <c r="B2" s="646"/>
      <c r="C2" s="646"/>
      <c r="D2" s="646"/>
      <c r="E2" s="646"/>
      <c r="F2" s="646"/>
      <c r="G2" s="646"/>
      <c r="H2" s="646"/>
      <c r="I2" s="646"/>
      <c r="J2" s="646"/>
      <c r="K2" s="646"/>
      <c r="L2" s="646"/>
      <c r="M2" s="646"/>
      <c r="N2" s="646"/>
      <c r="O2" s="646"/>
      <c r="P2" s="646"/>
      <c r="Q2" s="646"/>
      <c r="R2" s="646"/>
      <c r="S2" s="646"/>
      <c r="T2" s="646"/>
      <c r="U2" s="646"/>
      <c r="V2" s="646"/>
      <c r="W2" s="646"/>
      <c r="X2" s="646"/>
      <c r="Y2" s="646"/>
      <c r="Z2" s="646"/>
    </row>
    <row r="3" spans="1:26" s="58" customFormat="1" ht="28.5" customHeight="1" x14ac:dyDescent="0.25">
      <c r="A3" s="748" t="s">
        <v>280</v>
      </c>
      <c r="B3" s="749"/>
      <c r="C3" s="749"/>
      <c r="D3" s="749"/>
      <c r="E3" s="749"/>
      <c r="F3" s="749"/>
      <c r="G3" s="749"/>
      <c r="H3" s="749"/>
      <c r="I3" s="749"/>
      <c r="J3" s="749"/>
      <c r="K3" s="749"/>
      <c r="L3" s="749"/>
      <c r="M3" s="749"/>
      <c r="N3" s="749"/>
      <c r="O3" s="749"/>
      <c r="P3" s="749"/>
      <c r="Q3" s="749"/>
      <c r="R3" s="749"/>
      <c r="S3" s="749"/>
      <c r="T3" s="749"/>
      <c r="U3" s="749"/>
      <c r="V3" s="749"/>
      <c r="W3" s="749"/>
      <c r="X3" s="749"/>
      <c r="Y3" s="749"/>
      <c r="Z3" s="749"/>
    </row>
    <row r="4" spans="1:26" s="58" customFormat="1" ht="12.75" customHeight="1" x14ac:dyDescent="0.25">
      <c r="A4" s="86" t="s">
        <v>281</v>
      </c>
      <c r="B4" s="87"/>
      <c r="C4" s="102"/>
      <c r="D4" s="87"/>
      <c r="E4" s="87"/>
      <c r="F4" s="87"/>
      <c r="G4" s="87"/>
      <c r="H4" s="87"/>
      <c r="I4" s="87"/>
      <c r="J4" s="87"/>
      <c r="K4" s="103"/>
      <c r="L4" s="103"/>
      <c r="M4" s="103"/>
      <c r="N4" s="103"/>
      <c r="O4" s="103"/>
      <c r="P4" s="103"/>
      <c r="Q4" s="103"/>
      <c r="R4" s="103"/>
      <c r="S4" s="103"/>
      <c r="T4" s="103"/>
      <c r="U4" s="103"/>
      <c r="V4" s="103"/>
      <c r="W4" s="87"/>
      <c r="X4" s="87"/>
      <c r="Y4" s="87"/>
      <c r="Z4" s="87"/>
    </row>
    <row r="5" spans="1:26" s="58" customFormat="1" ht="12.75" customHeight="1" x14ac:dyDescent="0.25">
      <c r="A5" s="78"/>
      <c r="B5" s="78"/>
      <c r="C5" s="77"/>
      <c r="D5" s="87" t="s">
        <v>282</v>
      </c>
      <c r="E5" s="102"/>
      <c r="F5" s="87"/>
      <c r="G5" s="87"/>
      <c r="H5" s="87"/>
      <c r="I5" s="87"/>
      <c r="J5" s="87"/>
      <c r="K5" s="87"/>
      <c r="L5" s="12"/>
      <c r="M5" s="87" t="s">
        <v>283</v>
      </c>
      <c r="N5" s="103"/>
      <c r="O5" s="103"/>
      <c r="P5" s="103"/>
      <c r="Q5" s="103"/>
      <c r="R5" s="103"/>
      <c r="S5" s="103"/>
      <c r="T5" s="103"/>
      <c r="U5" s="103"/>
      <c r="V5" s="103"/>
      <c r="W5" s="103"/>
      <c r="X5" s="103"/>
      <c r="Y5" s="103"/>
      <c r="Z5" s="87"/>
    </row>
    <row r="6" spans="1:26" s="58" customFormat="1" ht="15" x14ac:dyDescent="0.25">
      <c r="A6" s="104"/>
      <c r="B6" s="87"/>
      <c r="C6" s="102"/>
      <c r="D6" s="87"/>
      <c r="E6" s="87"/>
      <c r="F6" s="87"/>
      <c r="G6" s="87"/>
      <c r="H6" s="87"/>
      <c r="I6" s="87"/>
      <c r="J6" s="87"/>
      <c r="K6" s="87"/>
      <c r="L6" s="103"/>
      <c r="M6" s="103"/>
      <c r="N6" s="103"/>
      <c r="O6" s="103"/>
      <c r="P6" s="103"/>
      <c r="Q6" s="103"/>
      <c r="R6" s="103"/>
      <c r="S6" s="103"/>
      <c r="T6" s="103"/>
      <c r="U6" s="103"/>
      <c r="V6" s="103"/>
      <c r="W6" s="103"/>
      <c r="X6" s="87"/>
      <c r="Y6" s="87"/>
      <c r="Z6" s="87"/>
    </row>
    <row r="7" spans="1:26" s="58" customFormat="1" ht="23.25" customHeight="1" x14ac:dyDescent="0.25">
      <c r="A7" s="750" t="s">
        <v>284</v>
      </c>
      <c r="B7" s="751"/>
      <c r="C7" s="751"/>
      <c r="D7" s="751"/>
      <c r="E7" s="751"/>
      <c r="F7" s="751"/>
      <c r="G7" s="751"/>
      <c r="H7" s="751"/>
      <c r="I7" s="751"/>
      <c r="J7" s="751"/>
      <c r="K7" s="751"/>
      <c r="L7" s="751"/>
      <c r="M7" s="751"/>
      <c r="N7" s="751"/>
      <c r="O7" s="751"/>
      <c r="P7" s="751"/>
      <c r="Q7" s="751"/>
      <c r="R7" s="751"/>
      <c r="S7" s="751"/>
      <c r="T7" s="751"/>
      <c r="U7" s="751"/>
      <c r="V7" s="751"/>
      <c r="W7" s="751"/>
      <c r="X7" s="751"/>
      <c r="Y7" s="751"/>
      <c r="Z7" s="751"/>
    </row>
    <row r="8" spans="1:26" s="58" customFormat="1" ht="15" x14ac:dyDescent="0.25">
      <c r="A8" s="751"/>
      <c r="B8" s="751"/>
      <c r="C8" s="751"/>
      <c r="D8" s="751"/>
      <c r="E8" s="751"/>
      <c r="F8" s="751"/>
      <c r="G8" s="751"/>
      <c r="H8" s="751"/>
      <c r="I8" s="751"/>
      <c r="J8" s="751"/>
      <c r="K8" s="751"/>
      <c r="L8" s="751"/>
      <c r="M8" s="751"/>
      <c r="N8" s="751"/>
      <c r="O8" s="751"/>
      <c r="P8" s="751"/>
      <c r="Q8" s="751"/>
      <c r="R8" s="751"/>
      <c r="S8" s="751"/>
      <c r="T8" s="751"/>
      <c r="U8" s="751"/>
      <c r="V8" s="751"/>
      <c r="W8" s="751"/>
      <c r="X8" s="751"/>
      <c r="Y8" s="751"/>
      <c r="Z8" s="751"/>
    </row>
    <row r="9" spans="1:26" s="58" customFormat="1" ht="12.75" customHeight="1" x14ac:dyDescent="0.25">
      <c r="A9" s="92"/>
      <c r="B9" s="11"/>
      <c r="C9" s="86" t="s">
        <v>285</v>
      </c>
      <c r="D9" s="97"/>
      <c r="E9" s="86"/>
      <c r="F9" s="86"/>
      <c r="G9" s="86"/>
      <c r="H9" s="86"/>
      <c r="I9" s="86"/>
      <c r="J9" s="11"/>
      <c r="K9" s="86" t="s">
        <v>286</v>
      </c>
      <c r="L9" s="96"/>
      <c r="M9" s="96"/>
      <c r="N9" s="96"/>
      <c r="O9" s="96"/>
      <c r="P9" s="96"/>
      <c r="Q9" s="96"/>
      <c r="R9" s="96"/>
      <c r="S9" s="96"/>
      <c r="T9" s="96"/>
      <c r="U9" s="96"/>
      <c r="V9" s="96"/>
      <c r="W9" s="96"/>
      <c r="X9" s="86"/>
      <c r="Y9" s="86"/>
      <c r="Z9" s="86"/>
    </row>
    <row r="10" spans="1:26" s="58" customFormat="1" ht="6.75" customHeight="1" x14ac:dyDescent="0.25">
      <c r="A10" s="92"/>
      <c r="B10" s="98"/>
      <c r="C10" s="86"/>
      <c r="D10" s="97"/>
      <c r="E10" s="86"/>
      <c r="F10" s="86"/>
      <c r="G10" s="86"/>
      <c r="H10" s="86"/>
      <c r="I10" s="86"/>
      <c r="J10" s="86"/>
      <c r="K10" s="86"/>
      <c r="L10" s="96"/>
      <c r="M10" s="96"/>
      <c r="N10" s="96"/>
      <c r="O10" s="96"/>
      <c r="P10" s="96"/>
      <c r="Q10" s="96"/>
      <c r="R10" s="96"/>
      <c r="S10" s="96"/>
      <c r="T10" s="96"/>
      <c r="U10" s="96"/>
      <c r="V10" s="96"/>
      <c r="W10" s="96"/>
      <c r="X10" s="86"/>
      <c r="Y10" s="86"/>
      <c r="Z10" s="86"/>
    </row>
    <row r="11" spans="1:26" s="58" customFormat="1" ht="12.75" customHeight="1" x14ac:dyDescent="0.25">
      <c r="A11" s="92"/>
      <c r="B11" s="11"/>
      <c r="C11" s="86" t="s">
        <v>287</v>
      </c>
      <c r="D11" s="97"/>
      <c r="E11" s="86"/>
      <c r="F11" s="86"/>
      <c r="G11" s="86"/>
      <c r="H11" s="86"/>
      <c r="I11" s="86"/>
      <c r="J11" s="11"/>
      <c r="K11" s="86" t="s">
        <v>288</v>
      </c>
      <c r="L11" s="96"/>
      <c r="M11" s="96"/>
      <c r="N11" s="96"/>
      <c r="O11" s="96"/>
      <c r="P11" s="96"/>
      <c r="Q11" s="96"/>
      <c r="R11" s="96"/>
      <c r="S11" s="96"/>
      <c r="T11" s="96"/>
      <c r="U11" s="96"/>
      <c r="V11" s="96"/>
      <c r="W11" s="743"/>
      <c r="X11" s="743"/>
      <c r="Y11" s="743"/>
      <c r="Z11" s="743"/>
    </row>
    <row r="12" spans="1:26" s="58" customFormat="1" ht="6.75" customHeight="1" x14ac:dyDescent="0.25">
      <c r="A12" s="92"/>
      <c r="B12" s="86"/>
      <c r="C12" s="86"/>
      <c r="D12" s="97"/>
      <c r="E12" s="86"/>
      <c r="F12" s="86"/>
      <c r="G12" s="86"/>
      <c r="H12" s="86"/>
      <c r="I12" s="86"/>
      <c r="J12" s="86"/>
      <c r="K12" s="86"/>
      <c r="L12" s="96"/>
      <c r="M12" s="96"/>
      <c r="N12" s="96"/>
      <c r="O12" s="96"/>
      <c r="P12" s="96"/>
      <c r="Q12" s="96"/>
      <c r="R12" s="96"/>
      <c r="S12" s="96"/>
      <c r="T12" s="96"/>
      <c r="U12" s="96"/>
      <c r="V12" s="96"/>
      <c r="W12" s="325"/>
      <c r="X12" s="325"/>
      <c r="Y12" s="325"/>
      <c r="Z12" s="325"/>
    </row>
    <row r="13" spans="1:26" s="58" customFormat="1" ht="12.75" customHeight="1" x14ac:dyDescent="0.25">
      <c r="A13" s="92"/>
      <c r="B13" s="11"/>
      <c r="C13" s="86" t="s">
        <v>289</v>
      </c>
      <c r="D13" s="97"/>
      <c r="E13" s="86"/>
      <c r="F13" s="86"/>
      <c r="G13" s="86"/>
      <c r="H13" s="86"/>
      <c r="I13" s="86"/>
      <c r="J13" s="11"/>
      <c r="K13" s="86" t="s">
        <v>290</v>
      </c>
      <c r="L13" s="96"/>
      <c r="M13" s="96"/>
      <c r="N13" s="732"/>
      <c r="O13" s="733"/>
      <c r="P13" s="733"/>
      <c r="Q13" s="733"/>
      <c r="R13" s="733"/>
      <c r="S13" s="733"/>
      <c r="T13" s="733"/>
      <c r="U13" s="733"/>
      <c r="V13" s="733"/>
      <c r="W13" s="733"/>
      <c r="X13" s="733"/>
      <c r="Y13" s="733"/>
      <c r="Z13" s="734"/>
    </row>
    <row r="14" spans="1:26" s="58" customFormat="1" ht="15" customHeight="1" x14ac:dyDescent="0.25">
      <c r="A14" s="92"/>
      <c r="B14" s="86"/>
      <c r="C14" s="86"/>
      <c r="D14" s="97"/>
      <c r="E14" s="86"/>
      <c r="F14" s="86"/>
      <c r="G14" s="86"/>
      <c r="H14" s="86"/>
      <c r="I14" s="86"/>
      <c r="J14" s="86"/>
      <c r="K14" s="86"/>
      <c r="L14" s="96"/>
      <c r="M14" s="96"/>
      <c r="N14" s="96"/>
      <c r="O14" s="96"/>
      <c r="P14" s="96"/>
      <c r="Q14" s="96"/>
      <c r="R14" s="96"/>
      <c r="S14" s="96"/>
      <c r="T14" s="96"/>
      <c r="U14" s="96"/>
      <c r="V14" s="96"/>
      <c r="W14" s="88"/>
      <c r="X14" s="88"/>
      <c r="Y14" s="86"/>
      <c r="Z14" s="86"/>
    </row>
    <row r="15" spans="1:26" s="58" customFormat="1" ht="13.5" customHeight="1" x14ac:dyDescent="0.25">
      <c r="A15" s="82" t="s">
        <v>291</v>
      </c>
      <c r="B15" s="82"/>
      <c r="C15" s="82"/>
      <c r="D15" s="82"/>
      <c r="E15" s="82"/>
      <c r="F15" s="82"/>
      <c r="G15" s="82"/>
      <c r="H15" s="82"/>
      <c r="I15" s="82"/>
      <c r="J15" s="82"/>
      <c r="K15" s="82"/>
      <c r="L15" s="746"/>
      <c r="M15" s="747"/>
      <c r="N15" s="82"/>
      <c r="O15" s="82"/>
      <c r="P15" s="82"/>
      <c r="Q15" s="82"/>
      <c r="R15" s="82"/>
      <c r="S15" s="82"/>
      <c r="T15" s="82"/>
      <c r="U15" s="82"/>
      <c r="V15" s="82"/>
      <c r="W15" s="82"/>
      <c r="X15" s="82"/>
      <c r="Y15" s="82"/>
      <c r="Z15" s="86"/>
    </row>
    <row r="16" spans="1:26" s="58" customFormat="1" ht="15" customHeight="1" x14ac:dyDescent="0.25">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6"/>
    </row>
    <row r="17" spans="1:26" s="58" customFormat="1" ht="13.5" customHeight="1" x14ac:dyDescent="0.25">
      <c r="A17" s="86" t="s">
        <v>292</v>
      </c>
      <c r="B17" s="87"/>
      <c r="C17" s="87"/>
      <c r="D17" s="87"/>
      <c r="E17" s="327"/>
      <c r="F17" s="327"/>
      <c r="G17" s="327"/>
      <c r="H17" s="327"/>
      <c r="I17" s="327"/>
      <c r="J17" s="327"/>
      <c r="K17" s="327"/>
      <c r="L17" s="82"/>
      <c r="M17" s="82"/>
      <c r="N17" s="82"/>
      <c r="O17" s="327"/>
      <c r="P17" s="327"/>
      <c r="Q17" s="327"/>
      <c r="R17" s="327"/>
      <c r="S17" s="327"/>
      <c r="T17" s="327"/>
      <c r="U17" s="327"/>
      <c r="V17" s="327"/>
      <c r="W17" s="327"/>
      <c r="X17" s="88"/>
      <c r="Y17" s="88"/>
      <c r="Z17" s="86"/>
    </row>
    <row r="18" spans="1:26" s="58" customFormat="1" ht="18.75" customHeight="1" x14ac:dyDescent="0.25">
      <c r="A18" s="89"/>
      <c r="B18" s="789" t="s">
        <v>293</v>
      </c>
      <c r="C18" s="790"/>
      <c r="D18" s="790"/>
      <c r="E18" s="790"/>
      <c r="F18" s="790"/>
      <c r="G18" s="790"/>
      <c r="H18" s="790"/>
      <c r="I18" s="790"/>
      <c r="J18" s="790"/>
      <c r="K18" s="791"/>
      <c r="L18" s="795">
        <f>Budget!K44</f>
        <v>0</v>
      </c>
      <c r="M18" s="796"/>
      <c r="N18" s="796"/>
      <c r="O18" s="796"/>
      <c r="P18" s="796"/>
      <c r="Q18" s="796"/>
      <c r="R18" s="796"/>
      <c r="S18" s="796"/>
      <c r="T18" s="796"/>
      <c r="U18" s="796"/>
      <c r="V18" s="796"/>
      <c r="W18" s="797"/>
      <c r="X18" s="88"/>
      <c r="Y18" s="86"/>
      <c r="Z18" s="86"/>
    </row>
    <row r="19" spans="1:26" s="58" customFormat="1" ht="18.75" customHeight="1" x14ac:dyDescent="0.25">
      <c r="A19" s="90"/>
      <c r="B19" s="789" t="s">
        <v>294</v>
      </c>
      <c r="C19" s="790"/>
      <c r="D19" s="790"/>
      <c r="E19" s="790"/>
      <c r="F19" s="790"/>
      <c r="G19" s="790"/>
      <c r="H19" s="790"/>
      <c r="I19" s="790"/>
      <c r="J19" s="790"/>
      <c r="K19" s="791"/>
      <c r="L19" s="753">
        <f>SUM(Budget!G7+Budget!G13+Budget!G29+Budget!G33)</f>
        <v>0</v>
      </c>
      <c r="M19" s="754"/>
      <c r="N19" s="754"/>
      <c r="O19" s="754"/>
      <c r="P19" s="754"/>
      <c r="Q19" s="754"/>
      <c r="R19" s="754"/>
      <c r="S19" s="754"/>
      <c r="T19" s="754"/>
      <c r="U19" s="755"/>
      <c r="V19" s="755"/>
      <c r="W19" s="756"/>
      <c r="X19" s="91"/>
      <c r="Y19" s="91"/>
      <c r="Z19" s="91"/>
    </row>
    <row r="20" spans="1:26" s="58" customFormat="1" ht="18.75" customHeight="1" x14ac:dyDescent="0.25">
      <c r="A20" s="91"/>
      <c r="B20" s="789" t="s">
        <v>295</v>
      </c>
      <c r="C20" s="790"/>
      <c r="D20" s="790"/>
      <c r="E20" s="790"/>
      <c r="F20" s="790"/>
      <c r="G20" s="790"/>
      <c r="H20" s="790"/>
      <c r="I20" s="790"/>
      <c r="J20" s="790"/>
      <c r="K20" s="791"/>
      <c r="L20" s="783">
        <f>L18-L19</f>
        <v>0</v>
      </c>
      <c r="M20" s="784"/>
      <c r="N20" s="784"/>
      <c r="O20" s="784"/>
      <c r="P20" s="784"/>
      <c r="Q20" s="784"/>
      <c r="R20" s="784"/>
      <c r="S20" s="784"/>
      <c r="T20" s="784"/>
      <c r="U20" s="784"/>
      <c r="V20" s="784"/>
      <c r="W20" s="785"/>
      <c r="X20" s="91"/>
      <c r="Y20" s="91"/>
      <c r="Z20" s="91"/>
    </row>
    <row r="21" spans="1:26" s="59" customFormat="1" ht="15" x14ac:dyDescent="0.25">
      <c r="A21" s="92"/>
      <c r="B21" s="80"/>
      <c r="C21" s="80"/>
      <c r="D21" s="80"/>
      <c r="E21" s="93"/>
      <c r="F21" s="93"/>
      <c r="G21" s="93"/>
      <c r="H21" s="93"/>
      <c r="I21" s="93"/>
      <c r="J21" s="93"/>
      <c r="K21" s="94"/>
      <c r="L21" s="95"/>
      <c r="M21" s="95"/>
      <c r="N21" s="95"/>
      <c r="O21" s="95"/>
      <c r="P21" s="95"/>
      <c r="Q21" s="95"/>
      <c r="R21" s="95"/>
      <c r="S21" s="95"/>
      <c r="T21" s="95"/>
      <c r="U21" s="95"/>
      <c r="V21" s="95"/>
      <c r="W21" s="95"/>
      <c r="X21" s="91"/>
      <c r="Y21" s="91"/>
      <c r="Z21" s="91"/>
    </row>
    <row r="22" spans="1:26" s="59" customFormat="1" ht="15" x14ac:dyDescent="0.25">
      <c r="A22" s="86" t="s">
        <v>296</v>
      </c>
      <c r="B22" s="80"/>
      <c r="C22" s="80"/>
      <c r="D22" s="80"/>
      <c r="E22" s="93"/>
      <c r="F22" s="93"/>
      <c r="G22" s="93"/>
      <c r="H22" s="93"/>
      <c r="I22" s="93"/>
      <c r="J22" s="93"/>
      <c r="K22" s="94"/>
      <c r="L22" s="95"/>
      <c r="M22" s="95"/>
      <c r="N22" s="95"/>
      <c r="O22" s="95"/>
      <c r="P22" s="95"/>
      <c r="Q22" s="95"/>
      <c r="R22" s="95"/>
      <c r="S22" s="95"/>
      <c r="T22" s="95"/>
      <c r="U22" s="95"/>
      <c r="V22" s="95"/>
      <c r="W22" s="95"/>
      <c r="X22" s="91"/>
      <c r="Y22" s="91"/>
      <c r="Z22" s="91"/>
    </row>
    <row r="23" spans="1:26" s="59" customFormat="1" ht="18.75" customHeight="1" x14ac:dyDescent="0.25">
      <c r="A23" s="92"/>
      <c r="B23" s="773" t="s">
        <v>293</v>
      </c>
      <c r="C23" s="774"/>
      <c r="D23" s="774"/>
      <c r="E23" s="774"/>
      <c r="F23" s="774"/>
      <c r="G23" s="774"/>
      <c r="H23" s="774"/>
      <c r="I23" s="774"/>
      <c r="J23" s="774"/>
      <c r="K23" s="775"/>
      <c r="L23" s="765">
        <f>Transferability!O13</f>
        <v>0</v>
      </c>
      <c r="M23" s="766"/>
      <c r="N23" s="766"/>
      <c r="O23" s="766"/>
      <c r="P23" s="766"/>
      <c r="Q23" s="766"/>
      <c r="R23" s="766"/>
      <c r="S23" s="766"/>
      <c r="T23" s="766"/>
      <c r="U23" s="766"/>
      <c r="V23" s="766"/>
      <c r="W23" s="767"/>
      <c r="X23" s="91"/>
      <c r="Y23" s="91"/>
      <c r="Z23" s="91"/>
    </row>
    <row r="24" spans="1:26" s="59" customFormat="1" ht="18.75" customHeight="1" x14ac:dyDescent="0.25">
      <c r="A24" s="92"/>
      <c r="B24" s="773" t="s">
        <v>294</v>
      </c>
      <c r="C24" s="774"/>
      <c r="D24" s="774"/>
      <c r="E24" s="774"/>
      <c r="F24" s="774"/>
      <c r="G24" s="774"/>
      <c r="H24" s="774"/>
      <c r="I24" s="774"/>
      <c r="J24" s="774"/>
      <c r="K24" s="775"/>
      <c r="L24" s="769">
        <f>SUM(Transferability!O16+Transferability!O28+Transferability!O59+Transferability!O67)</f>
        <v>0</v>
      </c>
      <c r="M24" s="770"/>
      <c r="N24" s="770"/>
      <c r="O24" s="770"/>
      <c r="P24" s="770"/>
      <c r="Q24" s="770"/>
      <c r="R24" s="770"/>
      <c r="S24" s="770"/>
      <c r="T24" s="770"/>
      <c r="U24" s="771"/>
      <c r="V24" s="771"/>
      <c r="W24" s="772"/>
      <c r="X24" s="91"/>
      <c r="Y24" s="91"/>
      <c r="Z24" s="91"/>
    </row>
    <row r="25" spans="1:26" s="59" customFormat="1" ht="18.75" customHeight="1" x14ac:dyDescent="0.25">
      <c r="A25" s="92"/>
      <c r="B25" s="773" t="s">
        <v>295</v>
      </c>
      <c r="C25" s="774"/>
      <c r="D25" s="774"/>
      <c r="E25" s="774"/>
      <c r="F25" s="774"/>
      <c r="G25" s="774"/>
      <c r="H25" s="774"/>
      <c r="I25" s="774"/>
      <c r="J25" s="774"/>
      <c r="K25" s="775"/>
      <c r="L25" s="776">
        <f>L23-L24</f>
        <v>0</v>
      </c>
      <c r="M25" s="777"/>
      <c r="N25" s="777"/>
      <c r="O25" s="777"/>
      <c r="P25" s="777"/>
      <c r="Q25" s="777"/>
      <c r="R25" s="777"/>
      <c r="S25" s="777"/>
      <c r="T25" s="777"/>
      <c r="U25" s="777"/>
      <c r="V25" s="777"/>
      <c r="W25" s="778"/>
      <c r="X25" s="91"/>
      <c r="Y25" s="91"/>
      <c r="Z25" s="91"/>
    </row>
    <row r="26" spans="1:26" s="59" customFormat="1" ht="15" x14ac:dyDescent="0.25">
      <c r="A26" s="92"/>
      <c r="B26" s="80"/>
      <c r="C26" s="80"/>
      <c r="D26" s="80"/>
      <c r="E26" s="93"/>
      <c r="F26" s="93"/>
      <c r="G26" s="93"/>
      <c r="H26" s="93"/>
      <c r="I26" s="93"/>
      <c r="J26" s="93"/>
      <c r="K26" s="94"/>
      <c r="L26" s="95"/>
      <c r="M26" s="95"/>
      <c r="N26" s="95"/>
      <c r="O26" s="95"/>
      <c r="P26" s="95"/>
      <c r="Q26" s="95"/>
      <c r="R26" s="95"/>
      <c r="S26" s="95"/>
      <c r="T26" s="95"/>
      <c r="U26" s="95"/>
      <c r="V26" s="95"/>
      <c r="W26" s="95"/>
      <c r="X26" s="91"/>
      <c r="Y26" s="91"/>
      <c r="Z26" s="91"/>
    </row>
    <row r="27" spans="1:26" s="59" customFormat="1" ht="84.75" customHeight="1" x14ac:dyDescent="0.25">
      <c r="A27" s="792" t="s">
        <v>297</v>
      </c>
      <c r="B27" s="793"/>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row>
    <row r="28" spans="1:26" s="59" customFormat="1" ht="15" customHeight="1" x14ac:dyDescent="0.25">
      <c r="A28" s="329"/>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row>
    <row r="29" spans="1:26" s="58" customFormat="1" ht="33" customHeight="1" x14ac:dyDescent="0.25">
      <c r="A29" s="692" t="s">
        <v>298</v>
      </c>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row>
    <row r="30" spans="1:26" s="58" customFormat="1" ht="15" customHeight="1" x14ac:dyDescent="0.25">
      <c r="A30" s="324"/>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row>
    <row r="31" spans="1:26" s="58" customFormat="1" ht="33" customHeight="1" x14ac:dyDescent="0.25">
      <c r="A31" s="692" t="s">
        <v>299</v>
      </c>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row>
    <row r="32" spans="1:26" s="58" customFormat="1" ht="33" customHeight="1" x14ac:dyDescent="0.25">
      <c r="A32" s="324"/>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row>
    <row r="33" spans="1:27" s="58" customFormat="1" ht="33" customHeight="1" x14ac:dyDescent="0.25">
      <c r="A33" s="324"/>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row>
    <row r="34" spans="1:27" s="58" customFormat="1" ht="33" customHeight="1" x14ac:dyDescent="0.25">
      <c r="A34" s="324"/>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row>
    <row r="35" spans="1:27" s="58" customFormat="1" ht="62.25" customHeight="1" x14ac:dyDescent="0.25">
      <c r="A35" s="80"/>
      <c r="B35" s="80"/>
      <c r="C35" s="80"/>
      <c r="D35" s="80"/>
      <c r="E35" s="80"/>
      <c r="F35" s="779" t="s">
        <v>300</v>
      </c>
      <c r="G35" s="779"/>
      <c r="H35" s="779"/>
      <c r="I35" s="780" t="s">
        <v>301</v>
      </c>
      <c r="J35" s="780"/>
      <c r="K35" s="780"/>
      <c r="L35" s="780"/>
      <c r="M35" s="780" t="s">
        <v>302</v>
      </c>
      <c r="N35" s="780"/>
      <c r="O35" s="260"/>
      <c r="P35" s="260"/>
      <c r="Q35" s="260"/>
      <c r="R35" s="780" t="s">
        <v>303</v>
      </c>
      <c r="S35" s="780"/>
      <c r="T35" s="780"/>
      <c r="U35" s="780"/>
      <c r="V35" s="780"/>
      <c r="W35" s="743"/>
      <c r="X35" s="768"/>
      <c r="Y35" s="328"/>
      <c r="Z35" s="328"/>
    </row>
    <row r="36" spans="1:27" s="58" customFormat="1" ht="27" customHeight="1" x14ac:dyDescent="0.25">
      <c r="A36" s="80"/>
      <c r="B36" s="80"/>
      <c r="C36" s="80"/>
      <c r="D36" s="80"/>
      <c r="E36" s="80"/>
      <c r="F36" s="781">
        <f>J97</f>
        <v>0</v>
      </c>
      <c r="G36" s="781"/>
      <c r="H36" s="781"/>
      <c r="I36" s="782">
        <f>L97</f>
        <v>0</v>
      </c>
      <c r="J36" s="782"/>
      <c r="K36" s="782"/>
      <c r="L36" s="782"/>
      <c r="M36" s="781">
        <f>L20-J97</f>
        <v>0</v>
      </c>
      <c r="N36" s="781"/>
      <c r="O36" s="261"/>
      <c r="P36" s="261"/>
      <c r="Q36" s="261"/>
      <c r="R36" s="786">
        <f>L25-L97</f>
        <v>0</v>
      </c>
      <c r="S36" s="787"/>
      <c r="T36" s="787"/>
      <c r="U36" s="787"/>
      <c r="V36" s="788"/>
      <c r="W36" s="743"/>
      <c r="X36" s="743"/>
      <c r="Y36" s="84"/>
      <c r="Z36" s="84"/>
    </row>
    <row r="37" spans="1:27" s="58" customFormat="1" ht="15" x14ac:dyDescent="0.25">
      <c r="A37" s="80"/>
      <c r="B37" s="80"/>
      <c r="C37" s="80"/>
      <c r="D37" s="80"/>
      <c r="E37" s="80"/>
      <c r="F37" s="80"/>
      <c r="G37" s="80"/>
      <c r="H37" s="80"/>
      <c r="I37" s="80"/>
      <c r="J37" s="80"/>
      <c r="K37" s="85"/>
      <c r="L37" s="85"/>
      <c r="M37" s="85"/>
      <c r="N37" s="85"/>
      <c r="O37" s="61"/>
      <c r="P37" s="61"/>
      <c r="Q37" s="61"/>
      <c r="R37" s="85"/>
      <c r="S37" s="85"/>
      <c r="T37" s="85"/>
      <c r="U37" s="83"/>
      <c r="V37" s="83"/>
      <c r="W37" s="84"/>
      <c r="X37" s="84"/>
      <c r="Y37" s="84"/>
      <c r="Z37" s="84"/>
    </row>
    <row r="38" spans="1:27" s="262" customFormat="1" ht="20.25" customHeight="1" x14ac:dyDescent="0.2">
      <c r="A38" s="735" t="s">
        <v>304</v>
      </c>
      <c r="B38" s="735"/>
      <c r="C38" s="735"/>
      <c r="D38" s="735"/>
      <c r="E38" s="735"/>
      <c r="F38" s="730" t="s">
        <v>305</v>
      </c>
      <c r="G38" s="736"/>
      <c r="H38" s="730" t="s">
        <v>306</v>
      </c>
      <c r="I38" s="731"/>
      <c r="J38" s="730" t="s">
        <v>307</v>
      </c>
      <c r="K38" s="731"/>
      <c r="L38" s="730" t="s">
        <v>308</v>
      </c>
      <c r="M38" s="731"/>
      <c r="N38" s="730" t="s">
        <v>309</v>
      </c>
      <c r="O38" s="736"/>
      <c r="P38" s="736"/>
      <c r="Q38" s="736"/>
      <c r="R38" s="736"/>
      <c r="S38" s="731"/>
      <c r="T38" s="735" t="s">
        <v>310</v>
      </c>
      <c r="U38" s="735"/>
      <c r="V38" s="735"/>
      <c r="W38" s="735"/>
      <c r="X38" s="735"/>
      <c r="Y38" s="735"/>
      <c r="Z38" s="301"/>
      <c r="AA38" s="263"/>
    </row>
    <row r="39" spans="1:27" s="264" customFormat="1" ht="114" customHeight="1" x14ac:dyDescent="0.2">
      <c r="A39" s="744" t="s">
        <v>311</v>
      </c>
      <c r="B39" s="794"/>
      <c r="C39" s="794"/>
      <c r="D39" s="794"/>
      <c r="E39" s="745"/>
      <c r="F39" s="744" t="s">
        <v>312</v>
      </c>
      <c r="G39" s="745"/>
      <c r="H39" s="744" t="s">
        <v>313</v>
      </c>
      <c r="I39" s="745"/>
      <c r="J39" s="740" t="s">
        <v>314</v>
      </c>
      <c r="K39" s="742"/>
      <c r="L39" s="740" t="s">
        <v>315</v>
      </c>
      <c r="M39" s="742"/>
      <c r="N39" s="740" t="s">
        <v>316</v>
      </c>
      <c r="O39" s="741"/>
      <c r="P39" s="741"/>
      <c r="Q39" s="741"/>
      <c r="R39" s="741"/>
      <c r="S39" s="742"/>
      <c r="T39" s="740" t="s">
        <v>317</v>
      </c>
      <c r="U39" s="741"/>
      <c r="V39" s="741"/>
      <c r="W39" s="741"/>
      <c r="X39" s="741"/>
      <c r="Y39" s="742"/>
    </row>
    <row r="40" spans="1:27" s="78" customFormat="1" ht="12" customHeight="1" x14ac:dyDescent="0.25">
      <c r="A40" s="711"/>
      <c r="B40" s="712"/>
      <c r="C40" s="712"/>
      <c r="D40" s="712"/>
      <c r="E40" s="713"/>
      <c r="F40" s="714"/>
      <c r="G40" s="737"/>
      <c r="H40" s="720"/>
      <c r="I40" s="729"/>
      <c r="J40" s="718">
        <f t="shared" ref="J40:J71" si="0">IF(F40="Yes",H40*$F$97,0)</f>
        <v>0</v>
      </c>
      <c r="K40" s="719"/>
      <c r="L40" s="716">
        <f>IF(F40="Yes",H40*$F$100,0)</f>
        <v>0</v>
      </c>
      <c r="M40" s="717"/>
      <c r="N40" s="722">
        <f>SUM(J40+L40)</f>
        <v>0</v>
      </c>
      <c r="O40" s="723"/>
      <c r="P40" s="723"/>
      <c r="Q40" s="723"/>
      <c r="R40" s="723"/>
      <c r="S40" s="724"/>
      <c r="T40" s="701"/>
      <c r="U40" s="702"/>
      <c r="V40" s="702"/>
      <c r="W40" s="702"/>
      <c r="X40" s="702"/>
      <c r="Y40" s="703"/>
    </row>
    <row r="41" spans="1:27" s="78" customFormat="1" ht="12" customHeight="1" x14ac:dyDescent="0.25">
      <c r="A41" s="711"/>
      <c r="B41" s="712"/>
      <c r="C41" s="712"/>
      <c r="D41" s="712"/>
      <c r="E41" s="713"/>
      <c r="F41" s="714"/>
      <c r="G41" s="737"/>
      <c r="H41" s="720"/>
      <c r="I41" s="729"/>
      <c r="J41" s="718">
        <f t="shared" si="0"/>
        <v>0</v>
      </c>
      <c r="K41" s="719"/>
      <c r="L41" s="716">
        <f t="shared" ref="L41:L96" si="1">IF(F41="Yes",H41*$F$100,0)</f>
        <v>0</v>
      </c>
      <c r="M41" s="717"/>
      <c r="N41" s="722">
        <f t="shared" ref="N41:N95" si="2">SUM(J41+L41)</f>
        <v>0</v>
      </c>
      <c r="O41" s="723"/>
      <c r="P41" s="723"/>
      <c r="Q41" s="723"/>
      <c r="R41" s="723"/>
      <c r="S41" s="724"/>
      <c r="T41" s="701"/>
      <c r="U41" s="702"/>
      <c r="V41" s="702"/>
      <c r="W41" s="702"/>
      <c r="X41" s="702"/>
      <c r="Y41" s="703"/>
    </row>
    <row r="42" spans="1:27" s="78" customFormat="1" ht="12" customHeight="1" x14ac:dyDescent="0.25">
      <c r="A42" s="711"/>
      <c r="B42" s="712"/>
      <c r="C42" s="712"/>
      <c r="D42" s="712"/>
      <c r="E42" s="713"/>
      <c r="F42" s="714"/>
      <c r="G42" s="737"/>
      <c r="H42" s="720"/>
      <c r="I42" s="729"/>
      <c r="J42" s="718">
        <f t="shared" si="0"/>
        <v>0</v>
      </c>
      <c r="K42" s="719"/>
      <c r="L42" s="716">
        <f t="shared" si="1"/>
        <v>0</v>
      </c>
      <c r="M42" s="717"/>
      <c r="N42" s="722">
        <f t="shared" si="2"/>
        <v>0</v>
      </c>
      <c r="O42" s="723"/>
      <c r="P42" s="723"/>
      <c r="Q42" s="723"/>
      <c r="R42" s="723"/>
      <c r="S42" s="724"/>
      <c r="T42" s="701"/>
      <c r="U42" s="702"/>
      <c r="V42" s="702"/>
      <c r="W42" s="702"/>
      <c r="X42" s="702"/>
      <c r="Y42" s="703"/>
    </row>
    <row r="43" spans="1:27" s="78" customFormat="1" ht="12" customHeight="1" x14ac:dyDescent="0.25">
      <c r="A43" s="711"/>
      <c r="B43" s="712"/>
      <c r="C43" s="712"/>
      <c r="D43" s="712"/>
      <c r="E43" s="713"/>
      <c r="F43" s="714"/>
      <c r="G43" s="737"/>
      <c r="H43" s="720"/>
      <c r="I43" s="729"/>
      <c r="J43" s="718">
        <f t="shared" si="0"/>
        <v>0</v>
      </c>
      <c r="K43" s="719"/>
      <c r="L43" s="716">
        <f t="shared" si="1"/>
        <v>0</v>
      </c>
      <c r="M43" s="717"/>
      <c r="N43" s="722">
        <f t="shared" si="2"/>
        <v>0</v>
      </c>
      <c r="O43" s="723"/>
      <c r="P43" s="723"/>
      <c r="Q43" s="723"/>
      <c r="R43" s="723"/>
      <c r="S43" s="724"/>
      <c r="T43" s="701"/>
      <c r="U43" s="702"/>
      <c r="V43" s="702"/>
      <c r="W43" s="702"/>
      <c r="X43" s="702"/>
      <c r="Y43" s="703"/>
    </row>
    <row r="44" spans="1:27" s="78" customFormat="1" ht="12" customHeight="1" x14ac:dyDescent="0.25">
      <c r="A44" s="711"/>
      <c r="B44" s="738"/>
      <c r="C44" s="738"/>
      <c r="D44" s="738"/>
      <c r="E44" s="739"/>
      <c r="F44" s="714"/>
      <c r="G44" s="737"/>
      <c r="H44" s="720"/>
      <c r="I44" s="729"/>
      <c r="J44" s="718">
        <f t="shared" si="0"/>
        <v>0</v>
      </c>
      <c r="K44" s="719"/>
      <c r="L44" s="716">
        <f t="shared" si="1"/>
        <v>0</v>
      </c>
      <c r="M44" s="717"/>
      <c r="N44" s="722">
        <f t="shared" si="2"/>
        <v>0</v>
      </c>
      <c r="O44" s="723"/>
      <c r="P44" s="723"/>
      <c r="Q44" s="723"/>
      <c r="R44" s="723"/>
      <c r="S44" s="724"/>
      <c r="T44" s="701"/>
      <c r="U44" s="702"/>
      <c r="V44" s="702"/>
      <c r="W44" s="702"/>
      <c r="X44" s="702"/>
      <c r="Y44" s="703"/>
    </row>
    <row r="45" spans="1:27" s="78" customFormat="1" ht="12" customHeight="1" x14ac:dyDescent="0.25">
      <c r="A45" s="711"/>
      <c r="B45" s="738"/>
      <c r="C45" s="738"/>
      <c r="D45" s="738"/>
      <c r="E45" s="739"/>
      <c r="F45" s="714"/>
      <c r="G45" s="737"/>
      <c r="H45" s="720"/>
      <c r="I45" s="729"/>
      <c r="J45" s="718">
        <f t="shared" si="0"/>
        <v>0</v>
      </c>
      <c r="K45" s="719"/>
      <c r="L45" s="716">
        <f t="shared" si="1"/>
        <v>0</v>
      </c>
      <c r="M45" s="717"/>
      <c r="N45" s="722">
        <f t="shared" si="2"/>
        <v>0</v>
      </c>
      <c r="O45" s="723"/>
      <c r="P45" s="723"/>
      <c r="Q45" s="723"/>
      <c r="R45" s="723"/>
      <c r="S45" s="724"/>
      <c r="T45" s="701"/>
      <c r="U45" s="702"/>
      <c r="V45" s="702"/>
      <c r="W45" s="702"/>
      <c r="X45" s="702"/>
      <c r="Y45" s="703"/>
    </row>
    <row r="46" spans="1:27" s="78" customFormat="1" ht="12" customHeight="1" x14ac:dyDescent="0.25">
      <c r="A46" s="711"/>
      <c r="B46" s="738"/>
      <c r="C46" s="738"/>
      <c r="D46" s="738"/>
      <c r="E46" s="739"/>
      <c r="F46" s="714"/>
      <c r="G46" s="737"/>
      <c r="H46" s="720"/>
      <c r="I46" s="729"/>
      <c r="J46" s="718">
        <f t="shared" si="0"/>
        <v>0</v>
      </c>
      <c r="K46" s="719"/>
      <c r="L46" s="716">
        <f t="shared" si="1"/>
        <v>0</v>
      </c>
      <c r="M46" s="717"/>
      <c r="N46" s="722">
        <f t="shared" si="2"/>
        <v>0</v>
      </c>
      <c r="O46" s="723"/>
      <c r="P46" s="723"/>
      <c r="Q46" s="723"/>
      <c r="R46" s="723"/>
      <c r="S46" s="724"/>
      <c r="T46" s="701"/>
      <c r="U46" s="702"/>
      <c r="V46" s="702"/>
      <c r="W46" s="702"/>
      <c r="X46" s="702"/>
      <c r="Y46" s="703"/>
    </row>
    <row r="47" spans="1:27" s="78" customFormat="1" ht="12" customHeight="1" x14ac:dyDescent="0.25">
      <c r="A47" s="711"/>
      <c r="B47" s="738"/>
      <c r="C47" s="738"/>
      <c r="D47" s="738"/>
      <c r="E47" s="739"/>
      <c r="F47" s="714"/>
      <c r="G47" s="737"/>
      <c r="H47" s="720"/>
      <c r="I47" s="729"/>
      <c r="J47" s="718">
        <f t="shared" si="0"/>
        <v>0</v>
      </c>
      <c r="K47" s="719"/>
      <c r="L47" s="716">
        <f t="shared" si="1"/>
        <v>0</v>
      </c>
      <c r="M47" s="717"/>
      <c r="N47" s="722">
        <f t="shared" si="2"/>
        <v>0</v>
      </c>
      <c r="O47" s="723"/>
      <c r="P47" s="723"/>
      <c r="Q47" s="723"/>
      <c r="R47" s="723"/>
      <c r="S47" s="724"/>
      <c r="T47" s="701"/>
      <c r="U47" s="702"/>
      <c r="V47" s="702"/>
      <c r="W47" s="702"/>
      <c r="X47" s="702"/>
      <c r="Y47" s="703"/>
    </row>
    <row r="48" spans="1:27" s="78" customFormat="1" ht="12" customHeight="1" x14ac:dyDescent="0.25">
      <c r="A48" s="711"/>
      <c r="B48" s="738"/>
      <c r="C48" s="738"/>
      <c r="D48" s="738"/>
      <c r="E48" s="739"/>
      <c r="F48" s="714"/>
      <c r="G48" s="737"/>
      <c r="H48" s="720"/>
      <c r="I48" s="729"/>
      <c r="J48" s="718">
        <f t="shared" si="0"/>
        <v>0</v>
      </c>
      <c r="K48" s="719"/>
      <c r="L48" s="716">
        <f t="shared" si="1"/>
        <v>0</v>
      </c>
      <c r="M48" s="717"/>
      <c r="N48" s="722">
        <f t="shared" si="2"/>
        <v>0</v>
      </c>
      <c r="O48" s="723"/>
      <c r="P48" s="723"/>
      <c r="Q48" s="723"/>
      <c r="R48" s="723"/>
      <c r="S48" s="724"/>
      <c r="T48" s="701"/>
      <c r="U48" s="702"/>
      <c r="V48" s="702"/>
      <c r="W48" s="702"/>
      <c r="X48" s="702"/>
      <c r="Y48" s="703"/>
    </row>
    <row r="49" spans="1:25" s="78" customFormat="1" ht="12" customHeight="1" x14ac:dyDescent="0.25">
      <c r="A49" s="711"/>
      <c r="B49" s="738"/>
      <c r="C49" s="738"/>
      <c r="D49" s="738"/>
      <c r="E49" s="739"/>
      <c r="F49" s="714"/>
      <c r="G49" s="737"/>
      <c r="H49" s="720"/>
      <c r="I49" s="729"/>
      <c r="J49" s="718">
        <f t="shared" si="0"/>
        <v>0</v>
      </c>
      <c r="K49" s="719"/>
      <c r="L49" s="716">
        <f t="shared" si="1"/>
        <v>0</v>
      </c>
      <c r="M49" s="717"/>
      <c r="N49" s="722">
        <f t="shared" si="2"/>
        <v>0</v>
      </c>
      <c r="O49" s="723"/>
      <c r="P49" s="723"/>
      <c r="Q49" s="723"/>
      <c r="R49" s="723"/>
      <c r="S49" s="724"/>
      <c r="T49" s="701"/>
      <c r="U49" s="702"/>
      <c r="V49" s="702"/>
      <c r="W49" s="702"/>
      <c r="X49" s="702"/>
      <c r="Y49" s="703"/>
    </row>
    <row r="50" spans="1:25" s="78" customFormat="1" ht="12" customHeight="1" x14ac:dyDescent="0.25">
      <c r="A50" s="711"/>
      <c r="B50" s="738"/>
      <c r="C50" s="738"/>
      <c r="D50" s="738"/>
      <c r="E50" s="739"/>
      <c r="F50" s="714"/>
      <c r="G50" s="737"/>
      <c r="H50" s="720"/>
      <c r="I50" s="729"/>
      <c r="J50" s="718">
        <f t="shared" si="0"/>
        <v>0</v>
      </c>
      <c r="K50" s="719"/>
      <c r="L50" s="716">
        <f t="shared" si="1"/>
        <v>0</v>
      </c>
      <c r="M50" s="717"/>
      <c r="N50" s="722">
        <f t="shared" si="2"/>
        <v>0</v>
      </c>
      <c r="O50" s="723"/>
      <c r="P50" s="723"/>
      <c r="Q50" s="723"/>
      <c r="R50" s="723"/>
      <c r="S50" s="724"/>
      <c r="T50" s="701"/>
      <c r="U50" s="702"/>
      <c r="V50" s="702"/>
      <c r="W50" s="702"/>
      <c r="X50" s="702"/>
      <c r="Y50" s="703"/>
    </row>
    <row r="51" spans="1:25" s="78" customFormat="1" ht="12" customHeight="1" x14ac:dyDescent="0.25">
      <c r="A51" s="711"/>
      <c r="B51" s="738"/>
      <c r="C51" s="738"/>
      <c r="D51" s="738"/>
      <c r="E51" s="739"/>
      <c r="F51" s="714"/>
      <c r="G51" s="737"/>
      <c r="H51" s="720"/>
      <c r="I51" s="729"/>
      <c r="J51" s="718">
        <f t="shared" si="0"/>
        <v>0</v>
      </c>
      <c r="K51" s="719"/>
      <c r="L51" s="716">
        <f t="shared" si="1"/>
        <v>0</v>
      </c>
      <c r="M51" s="717"/>
      <c r="N51" s="722">
        <f t="shared" si="2"/>
        <v>0</v>
      </c>
      <c r="O51" s="723"/>
      <c r="P51" s="723"/>
      <c r="Q51" s="723"/>
      <c r="R51" s="723"/>
      <c r="S51" s="724"/>
      <c r="T51" s="701"/>
      <c r="U51" s="702"/>
      <c r="V51" s="702"/>
      <c r="W51" s="702"/>
      <c r="X51" s="702"/>
      <c r="Y51" s="703"/>
    </row>
    <row r="52" spans="1:25" s="78" customFormat="1" ht="12" customHeight="1" x14ac:dyDescent="0.25">
      <c r="A52" s="711"/>
      <c r="B52" s="738"/>
      <c r="C52" s="738"/>
      <c r="D52" s="738"/>
      <c r="E52" s="739"/>
      <c r="F52" s="714"/>
      <c r="G52" s="737"/>
      <c r="H52" s="720"/>
      <c r="I52" s="729"/>
      <c r="J52" s="718">
        <f t="shared" si="0"/>
        <v>0</v>
      </c>
      <c r="K52" s="719"/>
      <c r="L52" s="716">
        <f t="shared" si="1"/>
        <v>0</v>
      </c>
      <c r="M52" s="717"/>
      <c r="N52" s="722">
        <f t="shared" si="2"/>
        <v>0</v>
      </c>
      <c r="O52" s="723"/>
      <c r="P52" s="723"/>
      <c r="Q52" s="723"/>
      <c r="R52" s="723"/>
      <c r="S52" s="724"/>
      <c r="T52" s="701"/>
      <c r="U52" s="702"/>
      <c r="V52" s="702"/>
      <c r="W52" s="702"/>
      <c r="X52" s="702"/>
      <c r="Y52" s="703"/>
    </row>
    <row r="53" spans="1:25" s="78" customFormat="1" ht="12" customHeight="1" x14ac:dyDescent="0.25">
      <c r="A53" s="711"/>
      <c r="B53" s="738"/>
      <c r="C53" s="738"/>
      <c r="D53" s="738"/>
      <c r="E53" s="739"/>
      <c r="F53" s="714"/>
      <c r="G53" s="737"/>
      <c r="H53" s="720"/>
      <c r="I53" s="729"/>
      <c r="J53" s="718">
        <f t="shared" si="0"/>
        <v>0</v>
      </c>
      <c r="K53" s="719"/>
      <c r="L53" s="716">
        <f t="shared" si="1"/>
        <v>0</v>
      </c>
      <c r="M53" s="717"/>
      <c r="N53" s="722">
        <f t="shared" si="2"/>
        <v>0</v>
      </c>
      <c r="O53" s="723"/>
      <c r="P53" s="723"/>
      <c r="Q53" s="723"/>
      <c r="R53" s="723"/>
      <c r="S53" s="724"/>
      <c r="T53" s="701"/>
      <c r="U53" s="702"/>
      <c r="V53" s="702"/>
      <c r="W53" s="702"/>
      <c r="X53" s="702"/>
      <c r="Y53" s="703"/>
    </row>
    <row r="54" spans="1:25" s="78" customFormat="1" ht="12" customHeight="1" x14ac:dyDescent="0.25">
      <c r="A54" s="711"/>
      <c r="B54" s="738"/>
      <c r="C54" s="738"/>
      <c r="D54" s="738"/>
      <c r="E54" s="739"/>
      <c r="F54" s="714"/>
      <c r="G54" s="737"/>
      <c r="H54" s="720"/>
      <c r="I54" s="729"/>
      <c r="J54" s="718">
        <f t="shared" si="0"/>
        <v>0</v>
      </c>
      <c r="K54" s="719"/>
      <c r="L54" s="716">
        <f t="shared" si="1"/>
        <v>0</v>
      </c>
      <c r="M54" s="717"/>
      <c r="N54" s="722">
        <f t="shared" si="2"/>
        <v>0</v>
      </c>
      <c r="O54" s="723"/>
      <c r="P54" s="723"/>
      <c r="Q54" s="723"/>
      <c r="R54" s="723"/>
      <c r="S54" s="724"/>
      <c r="T54" s="701"/>
      <c r="U54" s="702"/>
      <c r="V54" s="702"/>
      <c r="W54" s="702"/>
      <c r="X54" s="702"/>
      <c r="Y54" s="703"/>
    </row>
    <row r="55" spans="1:25" s="78" customFormat="1" ht="12" customHeight="1" x14ac:dyDescent="0.25">
      <c r="A55" s="711"/>
      <c r="B55" s="738"/>
      <c r="C55" s="738"/>
      <c r="D55" s="738"/>
      <c r="E55" s="739"/>
      <c r="F55" s="714"/>
      <c r="G55" s="737"/>
      <c r="H55" s="720"/>
      <c r="I55" s="729"/>
      <c r="J55" s="718">
        <f t="shared" si="0"/>
        <v>0</v>
      </c>
      <c r="K55" s="719"/>
      <c r="L55" s="716">
        <f t="shared" si="1"/>
        <v>0</v>
      </c>
      <c r="M55" s="717"/>
      <c r="N55" s="722">
        <f t="shared" si="2"/>
        <v>0</v>
      </c>
      <c r="O55" s="723"/>
      <c r="P55" s="723"/>
      <c r="Q55" s="723"/>
      <c r="R55" s="723"/>
      <c r="S55" s="724"/>
      <c r="T55" s="701"/>
      <c r="U55" s="702"/>
      <c r="V55" s="702"/>
      <c r="W55" s="702"/>
      <c r="X55" s="702"/>
      <c r="Y55" s="703"/>
    </row>
    <row r="56" spans="1:25" s="78" customFormat="1" ht="12" customHeight="1" x14ac:dyDescent="0.25">
      <c r="A56" s="711"/>
      <c r="B56" s="738"/>
      <c r="C56" s="738"/>
      <c r="D56" s="738"/>
      <c r="E56" s="739"/>
      <c r="F56" s="714"/>
      <c r="G56" s="737"/>
      <c r="H56" s="720"/>
      <c r="I56" s="729"/>
      <c r="J56" s="718">
        <f t="shared" si="0"/>
        <v>0</v>
      </c>
      <c r="K56" s="719"/>
      <c r="L56" s="716">
        <f t="shared" si="1"/>
        <v>0</v>
      </c>
      <c r="M56" s="717"/>
      <c r="N56" s="722">
        <f t="shared" si="2"/>
        <v>0</v>
      </c>
      <c r="O56" s="723"/>
      <c r="P56" s="723"/>
      <c r="Q56" s="723"/>
      <c r="R56" s="723"/>
      <c r="S56" s="724"/>
      <c r="T56" s="701"/>
      <c r="U56" s="702"/>
      <c r="V56" s="702"/>
      <c r="W56" s="702"/>
      <c r="X56" s="702"/>
      <c r="Y56" s="703"/>
    </row>
    <row r="57" spans="1:25" s="78" customFormat="1" ht="12" customHeight="1" x14ac:dyDescent="0.25">
      <c r="A57" s="711"/>
      <c r="B57" s="738"/>
      <c r="C57" s="738"/>
      <c r="D57" s="738"/>
      <c r="E57" s="739"/>
      <c r="F57" s="714"/>
      <c r="G57" s="737"/>
      <c r="H57" s="720"/>
      <c r="I57" s="729"/>
      <c r="J57" s="718">
        <f t="shared" si="0"/>
        <v>0</v>
      </c>
      <c r="K57" s="719"/>
      <c r="L57" s="716">
        <f t="shared" si="1"/>
        <v>0</v>
      </c>
      <c r="M57" s="717"/>
      <c r="N57" s="722">
        <f t="shared" si="2"/>
        <v>0</v>
      </c>
      <c r="O57" s="723"/>
      <c r="P57" s="723"/>
      <c r="Q57" s="723"/>
      <c r="R57" s="723"/>
      <c r="S57" s="724"/>
      <c r="T57" s="701"/>
      <c r="U57" s="702"/>
      <c r="V57" s="702"/>
      <c r="W57" s="702"/>
      <c r="X57" s="702"/>
      <c r="Y57" s="703"/>
    </row>
    <row r="58" spans="1:25" s="78" customFormat="1" ht="12" customHeight="1" x14ac:dyDescent="0.25">
      <c r="A58" s="711"/>
      <c r="B58" s="738"/>
      <c r="C58" s="738"/>
      <c r="D58" s="738"/>
      <c r="E58" s="739"/>
      <c r="F58" s="714"/>
      <c r="G58" s="737"/>
      <c r="H58" s="720"/>
      <c r="I58" s="729"/>
      <c r="J58" s="718">
        <f t="shared" si="0"/>
        <v>0</v>
      </c>
      <c r="K58" s="719"/>
      <c r="L58" s="716">
        <f t="shared" si="1"/>
        <v>0</v>
      </c>
      <c r="M58" s="717"/>
      <c r="N58" s="722">
        <f t="shared" si="2"/>
        <v>0</v>
      </c>
      <c r="O58" s="723"/>
      <c r="P58" s="723"/>
      <c r="Q58" s="723"/>
      <c r="R58" s="723"/>
      <c r="S58" s="724"/>
      <c r="T58" s="701"/>
      <c r="U58" s="702"/>
      <c r="V58" s="702"/>
      <c r="W58" s="702"/>
      <c r="X58" s="702"/>
      <c r="Y58" s="703"/>
    </row>
    <row r="59" spans="1:25" s="78" customFormat="1" ht="12" customHeight="1" x14ac:dyDescent="0.25">
      <c r="A59" s="711"/>
      <c r="B59" s="738"/>
      <c r="C59" s="738"/>
      <c r="D59" s="738"/>
      <c r="E59" s="739"/>
      <c r="F59" s="714"/>
      <c r="G59" s="737"/>
      <c r="H59" s="720"/>
      <c r="I59" s="729"/>
      <c r="J59" s="718">
        <f t="shared" si="0"/>
        <v>0</v>
      </c>
      <c r="K59" s="719"/>
      <c r="L59" s="716">
        <f t="shared" si="1"/>
        <v>0</v>
      </c>
      <c r="M59" s="717"/>
      <c r="N59" s="722">
        <f t="shared" si="2"/>
        <v>0</v>
      </c>
      <c r="O59" s="723"/>
      <c r="P59" s="723"/>
      <c r="Q59" s="723"/>
      <c r="R59" s="723"/>
      <c r="S59" s="724"/>
      <c r="T59" s="701"/>
      <c r="U59" s="702"/>
      <c r="V59" s="702"/>
      <c r="W59" s="702"/>
      <c r="X59" s="702"/>
      <c r="Y59" s="703"/>
    </row>
    <row r="60" spans="1:25" s="78" customFormat="1" ht="12" customHeight="1" x14ac:dyDescent="0.25">
      <c r="A60" s="711"/>
      <c r="B60" s="738"/>
      <c r="C60" s="738"/>
      <c r="D60" s="738"/>
      <c r="E60" s="739"/>
      <c r="F60" s="714"/>
      <c r="G60" s="737"/>
      <c r="H60" s="720"/>
      <c r="I60" s="729"/>
      <c r="J60" s="718">
        <f t="shared" si="0"/>
        <v>0</v>
      </c>
      <c r="K60" s="719"/>
      <c r="L60" s="716">
        <f t="shared" si="1"/>
        <v>0</v>
      </c>
      <c r="M60" s="717"/>
      <c r="N60" s="722">
        <f t="shared" si="2"/>
        <v>0</v>
      </c>
      <c r="O60" s="723"/>
      <c r="P60" s="723"/>
      <c r="Q60" s="723"/>
      <c r="R60" s="723"/>
      <c r="S60" s="724"/>
      <c r="T60" s="701"/>
      <c r="U60" s="702"/>
      <c r="V60" s="702"/>
      <c r="W60" s="702"/>
      <c r="X60" s="702"/>
      <c r="Y60" s="703"/>
    </row>
    <row r="61" spans="1:25" s="78" customFormat="1" ht="12" customHeight="1" x14ac:dyDescent="0.25">
      <c r="A61" s="711"/>
      <c r="B61" s="738"/>
      <c r="C61" s="738"/>
      <c r="D61" s="738"/>
      <c r="E61" s="739"/>
      <c r="F61" s="714"/>
      <c r="G61" s="737"/>
      <c r="H61" s="720"/>
      <c r="I61" s="729"/>
      <c r="J61" s="718">
        <f t="shared" si="0"/>
        <v>0</v>
      </c>
      <c r="K61" s="719"/>
      <c r="L61" s="716">
        <f t="shared" si="1"/>
        <v>0</v>
      </c>
      <c r="M61" s="717"/>
      <c r="N61" s="722">
        <f t="shared" si="2"/>
        <v>0</v>
      </c>
      <c r="O61" s="723"/>
      <c r="P61" s="723"/>
      <c r="Q61" s="723"/>
      <c r="R61" s="723"/>
      <c r="S61" s="724"/>
      <c r="T61" s="701"/>
      <c r="U61" s="702"/>
      <c r="V61" s="702"/>
      <c r="W61" s="702"/>
      <c r="X61" s="702"/>
      <c r="Y61" s="703"/>
    </row>
    <row r="62" spans="1:25" s="78" customFormat="1" ht="12" customHeight="1" x14ac:dyDescent="0.25">
      <c r="A62" s="711"/>
      <c r="B62" s="738"/>
      <c r="C62" s="738"/>
      <c r="D62" s="738"/>
      <c r="E62" s="739"/>
      <c r="F62" s="714"/>
      <c r="G62" s="737"/>
      <c r="H62" s="720"/>
      <c r="I62" s="729"/>
      <c r="J62" s="718">
        <f t="shared" si="0"/>
        <v>0</v>
      </c>
      <c r="K62" s="719"/>
      <c r="L62" s="716">
        <f t="shared" si="1"/>
        <v>0</v>
      </c>
      <c r="M62" s="717"/>
      <c r="N62" s="722">
        <f t="shared" si="2"/>
        <v>0</v>
      </c>
      <c r="O62" s="723"/>
      <c r="P62" s="723"/>
      <c r="Q62" s="723"/>
      <c r="R62" s="723"/>
      <c r="S62" s="724"/>
      <c r="T62" s="701"/>
      <c r="U62" s="702"/>
      <c r="V62" s="702"/>
      <c r="W62" s="702"/>
      <c r="X62" s="702"/>
      <c r="Y62" s="703"/>
    </row>
    <row r="63" spans="1:25" s="78" customFormat="1" ht="12" customHeight="1" x14ac:dyDescent="0.25">
      <c r="A63" s="711"/>
      <c r="B63" s="738"/>
      <c r="C63" s="738"/>
      <c r="D63" s="738"/>
      <c r="E63" s="739"/>
      <c r="F63" s="714"/>
      <c r="G63" s="737"/>
      <c r="H63" s="720"/>
      <c r="I63" s="729"/>
      <c r="J63" s="718">
        <f t="shared" si="0"/>
        <v>0</v>
      </c>
      <c r="K63" s="719"/>
      <c r="L63" s="716">
        <f t="shared" si="1"/>
        <v>0</v>
      </c>
      <c r="M63" s="717"/>
      <c r="N63" s="722">
        <f t="shared" si="2"/>
        <v>0</v>
      </c>
      <c r="O63" s="723"/>
      <c r="P63" s="723"/>
      <c r="Q63" s="723"/>
      <c r="R63" s="723"/>
      <c r="S63" s="724"/>
      <c r="T63" s="701"/>
      <c r="U63" s="702"/>
      <c r="V63" s="702"/>
      <c r="W63" s="702"/>
      <c r="X63" s="702"/>
      <c r="Y63" s="703"/>
    </row>
    <row r="64" spans="1:25" s="78" customFormat="1" ht="12" customHeight="1" x14ac:dyDescent="0.25">
      <c r="A64" s="711"/>
      <c r="B64" s="738"/>
      <c r="C64" s="738"/>
      <c r="D64" s="738"/>
      <c r="E64" s="739"/>
      <c r="F64" s="714"/>
      <c r="G64" s="737"/>
      <c r="H64" s="720"/>
      <c r="I64" s="729"/>
      <c r="J64" s="718">
        <f t="shared" si="0"/>
        <v>0</v>
      </c>
      <c r="K64" s="719"/>
      <c r="L64" s="716">
        <f t="shared" si="1"/>
        <v>0</v>
      </c>
      <c r="M64" s="717"/>
      <c r="N64" s="722">
        <f t="shared" si="2"/>
        <v>0</v>
      </c>
      <c r="O64" s="723"/>
      <c r="P64" s="723"/>
      <c r="Q64" s="723"/>
      <c r="R64" s="723"/>
      <c r="S64" s="724"/>
      <c r="T64" s="701"/>
      <c r="U64" s="702"/>
      <c r="V64" s="702"/>
      <c r="W64" s="702"/>
      <c r="X64" s="702"/>
      <c r="Y64" s="703"/>
    </row>
    <row r="65" spans="1:25" s="78" customFormat="1" ht="12" customHeight="1" x14ac:dyDescent="0.25">
      <c r="A65" s="711"/>
      <c r="B65" s="738"/>
      <c r="C65" s="738"/>
      <c r="D65" s="738"/>
      <c r="E65" s="739"/>
      <c r="F65" s="714"/>
      <c r="G65" s="737"/>
      <c r="H65" s="720"/>
      <c r="I65" s="729"/>
      <c r="J65" s="718">
        <f t="shared" si="0"/>
        <v>0</v>
      </c>
      <c r="K65" s="719"/>
      <c r="L65" s="716">
        <f t="shared" si="1"/>
        <v>0</v>
      </c>
      <c r="M65" s="717"/>
      <c r="N65" s="722">
        <f t="shared" si="2"/>
        <v>0</v>
      </c>
      <c r="O65" s="723"/>
      <c r="P65" s="723"/>
      <c r="Q65" s="723"/>
      <c r="R65" s="723"/>
      <c r="S65" s="724"/>
      <c r="T65" s="701"/>
      <c r="U65" s="702"/>
      <c r="V65" s="702"/>
      <c r="W65" s="702"/>
      <c r="X65" s="702"/>
      <c r="Y65" s="703"/>
    </row>
    <row r="66" spans="1:25" s="78" customFormat="1" ht="12" customHeight="1" x14ac:dyDescent="0.25">
      <c r="A66" s="711"/>
      <c r="B66" s="738"/>
      <c r="C66" s="738"/>
      <c r="D66" s="738"/>
      <c r="E66" s="739"/>
      <c r="F66" s="714"/>
      <c r="G66" s="737"/>
      <c r="H66" s="720"/>
      <c r="I66" s="729"/>
      <c r="J66" s="718">
        <f t="shared" si="0"/>
        <v>0</v>
      </c>
      <c r="K66" s="719"/>
      <c r="L66" s="716">
        <f t="shared" si="1"/>
        <v>0</v>
      </c>
      <c r="M66" s="717"/>
      <c r="N66" s="722">
        <f t="shared" si="2"/>
        <v>0</v>
      </c>
      <c r="O66" s="723"/>
      <c r="P66" s="723"/>
      <c r="Q66" s="723"/>
      <c r="R66" s="723"/>
      <c r="S66" s="724"/>
      <c r="T66" s="701"/>
      <c r="U66" s="702"/>
      <c r="V66" s="702"/>
      <c r="W66" s="702"/>
      <c r="X66" s="702"/>
      <c r="Y66" s="703"/>
    </row>
    <row r="67" spans="1:25" s="78" customFormat="1" ht="12" customHeight="1" x14ac:dyDescent="0.25">
      <c r="A67" s="711"/>
      <c r="B67" s="738"/>
      <c r="C67" s="738"/>
      <c r="D67" s="738"/>
      <c r="E67" s="739"/>
      <c r="F67" s="714"/>
      <c r="G67" s="737"/>
      <c r="H67" s="720"/>
      <c r="I67" s="729"/>
      <c r="J67" s="718">
        <f t="shared" si="0"/>
        <v>0</v>
      </c>
      <c r="K67" s="719"/>
      <c r="L67" s="716">
        <f t="shared" si="1"/>
        <v>0</v>
      </c>
      <c r="M67" s="717"/>
      <c r="N67" s="722">
        <f t="shared" si="2"/>
        <v>0</v>
      </c>
      <c r="O67" s="723"/>
      <c r="P67" s="723"/>
      <c r="Q67" s="723"/>
      <c r="R67" s="723"/>
      <c r="S67" s="724"/>
      <c r="T67" s="701"/>
      <c r="U67" s="702"/>
      <c r="V67" s="702"/>
      <c r="W67" s="702"/>
      <c r="X67" s="702"/>
      <c r="Y67" s="703"/>
    </row>
    <row r="68" spans="1:25" s="78" customFormat="1" ht="12" customHeight="1" x14ac:dyDescent="0.25">
      <c r="A68" s="711"/>
      <c r="B68" s="738"/>
      <c r="C68" s="738"/>
      <c r="D68" s="738"/>
      <c r="E68" s="739"/>
      <c r="F68" s="714"/>
      <c r="G68" s="737"/>
      <c r="H68" s="720"/>
      <c r="I68" s="729"/>
      <c r="J68" s="718">
        <f t="shared" si="0"/>
        <v>0</v>
      </c>
      <c r="K68" s="719"/>
      <c r="L68" s="716">
        <f t="shared" si="1"/>
        <v>0</v>
      </c>
      <c r="M68" s="717"/>
      <c r="N68" s="722">
        <f t="shared" si="2"/>
        <v>0</v>
      </c>
      <c r="O68" s="723"/>
      <c r="P68" s="723"/>
      <c r="Q68" s="723"/>
      <c r="R68" s="723"/>
      <c r="S68" s="724"/>
      <c r="T68" s="701"/>
      <c r="U68" s="702"/>
      <c r="V68" s="702"/>
      <c r="W68" s="702"/>
      <c r="X68" s="702"/>
      <c r="Y68" s="703"/>
    </row>
    <row r="69" spans="1:25" s="78" customFormat="1" ht="12" customHeight="1" x14ac:dyDescent="0.25">
      <c r="A69" s="711"/>
      <c r="B69" s="738"/>
      <c r="C69" s="738"/>
      <c r="D69" s="738"/>
      <c r="E69" s="739"/>
      <c r="F69" s="714"/>
      <c r="G69" s="737"/>
      <c r="H69" s="720"/>
      <c r="I69" s="729"/>
      <c r="J69" s="718">
        <f t="shared" si="0"/>
        <v>0</v>
      </c>
      <c r="K69" s="719"/>
      <c r="L69" s="716">
        <f t="shared" si="1"/>
        <v>0</v>
      </c>
      <c r="M69" s="717"/>
      <c r="N69" s="722">
        <f t="shared" si="2"/>
        <v>0</v>
      </c>
      <c r="O69" s="723"/>
      <c r="P69" s="723"/>
      <c r="Q69" s="723"/>
      <c r="R69" s="723"/>
      <c r="S69" s="724"/>
      <c r="T69" s="701"/>
      <c r="U69" s="702"/>
      <c r="V69" s="702"/>
      <c r="W69" s="702"/>
      <c r="X69" s="702"/>
      <c r="Y69" s="703"/>
    </row>
    <row r="70" spans="1:25" s="78" customFormat="1" ht="12" customHeight="1" x14ac:dyDescent="0.25">
      <c r="A70" s="711"/>
      <c r="B70" s="738"/>
      <c r="C70" s="738"/>
      <c r="D70" s="738"/>
      <c r="E70" s="739"/>
      <c r="F70" s="714"/>
      <c r="G70" s="737"/>
      <c r="H70" s="720"/>
      <c r="I70" s="729"/>
      <c r="J70" s="718">
        <f t="shared" si="0"/>
        <v>0</v>
      </c>
      <c r="K70" s="719"/>
      <c r="L70" s="716">
        <f t="shared" si="1"/>
        <v>0</v>
      </c>
      <c r="M70" s="717"/>
      <c r="N70" s="722">
        <f t="shared" si="2"/>
        <v>0</v>
      </c>
      <c r="O70" s="723"/>
      <c r="P70" s="723"/>
      <c r="Q70" s="723"/>
      <c r="R70" s="723"/>
      <c r="S70" s="724"/>
      <c r="T70" s="701"/>
      <c r="U70" s="702"/>
      <c r="V70" s="702"/>
      <c r="W70" s="702"/>
      <c r="X70" s="702"/>
      <c r="Y70" s="703"/>
    </row>
    <row r="71" spans="1:25" s="78" customFormat="1" ht="12" customHeight="1" x14ac:dyDescent="0.25">
      <c r="A71" s="711"/>
      <c r="B71" s="738"/>
      <c r="C71" s="738"/>
      <c r="D71" s="738"/>
      <c r="E71" s="739"/>
      <c r="F71" s="714"/>
      <c r="G71" s="737"/>
      <c r="H71" s="720"/>
      <c r="I71" s="729"/>
      <c r="J71" s="718">
        <f t="shared" si="0"/>
        <v>0</v>
      </c>
      <c r="K71" s="719"/>
      <c r="L71" s="716">
        <f t="shared" si="1"/>
        <v>0</v>
      </c>
      <c r="M71" s="717"/>
      <c r="N71" s="722">
        <f t="shared" si="2"/>
        <v>0</v>
      </c>
      <c r="O71" s="723"/>
      <c r="P71" s="723"/>
      <c r="Q71" s="723"/>
      <c r="R71" s="723"/>
      <c r="S71" s="724"/>
      <c r="T71" s="701"/>
      <c r="U71" s="702"/>
      <c r="V71" s="702"/>
      <c r="W71" s="702"/>
      <c r="X71" s="702"/>
      <c r="Y71" s="703"/>
    </row>
    <row r="72" spans="1:25" s="78" customFormat="1" ht="12" customHeight="1" x14ac:dyDescent="0.25">
      <c r="A72" s="711"/>
      <c r="B72" s="738"/>
      <c r="C72" s="738"/>
      <c r="D72" s="738"/>
      <c r="E72" s="739"/>
      <c r="F72" s="714"/>
      <c r="G72" s="737"/>
      <c r="H72" s="720"/>
      <c r="I72" s="729"/>
      <c r="J72" s="718">
        <f t="shared" ref="J72:J96" si="3">IF(F72="Yes",H72*$F$97,0)</f>
        <v>0</v>
      </c>
      <c r="K72" s="719"/>
      <c r="L72" s="716">
        <f t="shared" si="1"/>
        <v>0</v>
      </c>
      <c r="M72" s="717"/>
      <c r="N72" s="722">
        <f t="shared" si="2"/>
        <v>0</v>
      </c>
      <c r="O72" s="723"/>
      <c r="P72" s="723"/>
      <c r="Q72" s="723"/>
      <c r="R72" s="723"/>
      <c r="S72" s="724"/>
      <c r="T72" s="701"/>
      <c r="U72" s="702"/>
      <c r="V72" s="702"/>
      <c r="W72" s="702"/>
      <c r="X72" s="702"/>
      <c r="Y72" s="703"/>
    </row>
    <row r="73" spans="1:25" s="78" customFormat="1" ht="12" customHeight="1" x14ac:dyDescent="0.25">
      <c r="A73" s="711"/>
      <c r="B73" s="738"/>
      <c r="C73" s="738"/>
      <c r="D73" s="738"/>
      <c r="E73" s="739"/>
      <c r="F73" s="714"/>
      <c r="G73" s="737"/>
      <c r="H73" s="720"/>
      <c r="I73" s="729"/>
      <c r="J73" s="718">
        <f t="shared" si="3"/>
        <v>0</v>
      </c>
      <c r="K73" s="719"/>
      <c r="L73" s="716">
        <f t="shared" si="1"/>
        <v>0</v>
      </c>
      <c r="M73" s="717"/>
      <c r="N73" s="722">
        <f t="shared" si="2"/>
        <v>0</v>
      </c>
      <c r="O73" s="723"/>
      <c r="P73" s="723"/>
      <c r="Q73" s="723"/>
      <c r="R73" s="723"/>
      <c r="S73" s="724"/>
      <c r="T73" s="701"/>
      <c r="U73" s="702"/>
      <c r="V73" s="702"/>
      <c r="W73" s="702"/>
      <c r="X73" s="702"/>
      <c r="Y73" s="703"/>
    </row>
    <row r="74" spans="1:25" s="78" customFormat="1" ht="12" customHeight="1" x14ac:dyDescent="0.25">
      <c r="A74" s="711"/>
      <c r="B74" s="738"/>
      <c r="C74" s="738"/>
      <c r="D74" s="738"/>
      <c r="E74" s="739"/>
      <c r="F74" s="714"/>
      <c r="G74" s="737"/>
      <c r="H74" s="720"/>
      <c r="I74" s="729"/>
      <c r="J74" s="718">
        <f t="shared" si="3"/>
        <v>0</v>
      </c>
      <c r="K74" s="719"/>
      <c r="L74" s="716">
        <f t="shared" si="1"/>
        <v>0</v>
      </c>
      <c r="M74" s="717"/>
      <c r="N74" s="722">
        <f t="shared" si="2"/>
        <v>0</v>
      </c>
      <c r="O74" s="723"/>
      <c r="P74" s="723"/>
      <c r="Q74" s="723"/>
      <c r="R74" s="723"/>
      <c r="S74" s="724"/>
      <c r="T74" s="701"/>
      <c r="U74" s="702"/>
      <c r="V74" s="702"/>
      <c r="W74" s="702"/>
      <c r="X74" s="702"/>
      <c r="Y74" s="703"/>
    </row>
    <row r="75" spans="1:25" s="78" customFormat="1" ht="12" customHeight="1" x14ac:dyDescent="0.25">
      <c r="A75" s="711"/>
      <c r="B75" s="738"/>
      <c r="C75" s="738"/>
      <c r="D75" s="738"/>
      <c r="E75" s="739"/>
      <c r="F75" s="714"/>
      <c r="G75" s="737"/>
      <c r="H75" s="720"/>
      <c r="I75" s="729"/>
      <c r="J75" s="718">
        <f t="shared" si="3"/>
        <v>0</v>
      </c>
      <c r="K75" s="719"/>
      <c r="L75" s="716">
        <f t="shared" si="1"/>
        <v>0</v>
      </c>
      <c r="M75" s="717"/>
      <c r="N75" s="722">
        <f t="shared" si="2"/>
        <v>0</v>
      </c>
      <c r="O75" s="723"/>
      <c r="P75" s="723"/>
      <c r="Q75" s="723"/>
      <c r="R75" s="723"/>
      <c r="S75" s="724"/>
      <c r="T75" s="701"/>
      <c r="U75" s="702"/>
      <c r="V75" s="702"/>
      <c r="W75" s="702"/>
      <c r="X75" s="702"/>
      <c r="Y75" s="703"/>
    </row>
    <row r="76" spans="1:25" s="78" customFormat="1" ht="12" customHeight="1" x14ac:dyDescent="0.25">
      <c r="A76" s="711"/>
      <c r="B76" s="738"/>
      <c r="C76" s="738"/>
      <c r="D76" s="738"/>
      <c r="E76" s="739"/>
      <c r="F76" s="714"/>
      <c r="G76" s="737"/>
      <c r="H76" s="720"/>
      <c r="I76" s="729"/>
      <c r="J76" s="718">
        <f t="shared" si="3"/>
        <v>0</v>
      </c>
      <c r="K76" s="719"/>
      <c r="L76" s="716">
        <f t="shared" si="1"/>
        <v>0</v>
      </c>
      <c r="M76" s="717"/>
      <c r="N76" s="722">
        <f t="shared" si="2"/>
        <v>0</v>
      </c>
      <c r="O76" s="723"/>
      <c r="P76" s="723"/>
      <c r="Q76" s="723"/>
      <c r="R76" s="723"/>
      <c r="S76" s="724"/>
      <c r="T76" s="701"/>
      <c r="U76" s="702"/>
      <c r="V76" s="702"/>
      <c r="W76" s="702"/>
      <c r="X76" s="702"/>
      <c r="Y76" s="703"/>
    </row>
    <row r="77" spans="1:25" s="78" customFormat="1" ht="12" customHeight="1" x14ac:dyDescent="0.25">
      <c r="A77" s="711"/>
      <c r="B77" s="738"/>
      <c r="C77" s="738"/>
      <c r="D77" s="738"/>
      <c r="E77" s="739"/>
      <c r="F77" s="714"/>
      <c r="G77" s="737"/>
      <c r="H77" s="720"/>
      <c r="I77" s="729"/>
      <c r="J77" s="718">
        <f t="shared" si="3"/>
        <v>0</v>
      </c>
      <c r="K77" s="719"/>
      <c r="L77" s="716">
        <f t="shared" si="1"/>
        <v>0</v>
      </c>
      <c r="M77" s="717"/>
      <c r="N77" s="722">
        <f t="shared" si="2"/>
        <v>0</v>
      </c>
      <c r="O77" s="723"/>
      <c r="P77" s="723"/>
      <c r="Q77" s="723"/>
      <c r="R77" s="723"/>
      <c r="S77" s="724"/>
      <c r="T77" s="701"/>
      <c r="U77" s="702"/>
      <c r="V77" s="702"/>
      <c r="W77" s="702"/>
      <c r="X77" s="702"/>
      <c r="Y77" s="703"/>
    </row>
    <row r="78" spans="1:25" s="78" customFormat="1" ht="12" customHeight="1" x14ac:dyDescent="0.25">
      <c r="A78" s="711"/>
      <c r="B78" s="738"/>
      <c r="C78" s="738"/>
      <c r="D78" s="738"/>
      <c r="E78" s="739"/>
      <c r="F78" s="714"/>
      <c r="G78" s="737"/>
      <c r="H78" s="720"/>
      <c r="I78" s="729"/>
      <c r="J78" s="718">
        <f t="shared" si="3"/>
        <v>0</v>
      </c>
      <c r="K78" s="719"/>
      <c r="L78" s="716">
        <f t="shared" si="1"/>
        <v>0</v>
      </c>
      <c r="M78" s="717"/>
      <c r="N78" s="722">
        <f t="shared" si="2"/>
        <v>0</v>
      </c>
      <c r="O78" s="723"/>
      <c r="P78" s="723"/>
      <c r="Q78" s="723"/>
      <c r="R78" s="723"/>
      <c r="S78" s="724"/>
      <c r="T78" s="701"/>
      <c r="U78" s="702"/>
      <c r="V78" s="702"/>
      <c r="W78" s="702"/>
      <c r="X78" s="702"/>
      <c r="Y78" s="703"/>
    </row>
    <row r="79" spans="1:25" s="78" customFormat="1" ht="12" customHeight="1" x14ac:dyDescent="0.25">
      <c r="A79" s="711"/>
      <c r="B79" s="738"/>
      <c r="C79" s="738"/>
      <c r="D79" s="738"/>
      <c r="E79" s="739"/>
      <c r="F79" s="714"/>
      <c r="G79" s="737"/>
      <c r="H79" s="720"/>
      <c r="I79" s="729"/>
      <c r="J79" s="718">
        <f t="shared" si="3"/>
        <v>0</v>
      </c>
      <c r="K79" s="719"/>
      <c r="L79" s="716">
        <f t="shared" si="1"/>
        <v>0</v>
      </c>
      <c r="M79" s="717"/>
      <c r="N79" s="722">
        <f t="shared" si="2"/>
        <v>0</v>
      </c>
      <c r="O79" s="723"/>
      <c r="P79" s="723"/>
      <c r="Q79" s="723"/>
      <c r="R79" s="723"/>
      <c r="S79" s="724"/>
      <c r="T79" s="701"/>
      <c r="U79" s="702"/>
      <c r="V79" s="702"/>
      <c r="W79" s="702"/>
      <c r="X79" s="702"/>
      <c r="Y79" s="703"/>
    </row>
    <row r="80" spans="1:25" s="78" customFormat="1" ht="12" customHeight="1" x14ac:dyDescent="0.25">
      <c r="A80" s="711"/>
      <c r="B80" s="738"/>
      <c r="C80" s="738"/>
      <c r="D80" s="738"/>
      <c r="E80" s="739"/>
      <c r="F80" s="714"/>
      <c r="G80" s="737"/>
      <c r="H80" s="720"/>
      <c r="I80" s="729"/>
      <c r="J80" s="718">
        <f t="shared" si="3"/>
        <v>0</v>
      </c>
      <c r="K80" s="719"/>
      <c r="L80" s="716">
        <f t="shared" si="1"/>
        <v>0</v>
      </c>
      <c r="M80" s="717"/>
      <c r="N80" s="722">
        <f t="shared" si="2"/>
        <v>0</v>
      </c>
      <c r="O80" s="723"/>
      <c r="P80" s="723"/>
      <c r="Q80" s="723"/>
      <c r="R80" s="723"/>
      <c r="S80" s="724"/>
      <c r="T80" s="701"/>
      <c r="U80" s="702"/>
      <c r="V80" s="702"/>
      <c r="W80" s="702"/>
      <c r="X80" s="702"/>
      <c r="Y80" s="703"/>
    </row>
    <row r="81" spans="1:26" s="78" customFormat="1" ht="12" customHeight="1" x14ac:dyDescent="0.25">
      <c r="A81" s="711"/>
      <c r="B81" s="738"/>
      <c r="C81" s="738"/>
      <c r="D81" s="738"/>
      <c r="E81" s="739"/>
      <c r="F81" s="714"/>
      <c r="G81" s="737"/>
      <c r="H81" s="720"/>
      <c r="I81" s="729"/>
      <c r="J81" s="718">
        <f t="shared" si="3"/>
        <v>0</v>
      </c>
      <c r="K81" s="719"/>
      <c r="L81" s="716">
        <f t="shared" si="1"/>
        <v>0</v>
      </c>
      <c r="M81" s="717"/>
      <c r="N81" s="722">
        <f t="shared" si="2"/>
        <v>0</v>
      </c>
      <c r="O81" s="723"/>
      <c r="P81" s="723"/>
      <c r="Q81" s="723"/>
      <c r="R81" s="723"/>
      <c r="S81" s="724"/>
      <c r="T81" s="701"/>
      <c r="U81" s="702"/>
      <c r="V81" s="702"/>
      <c r="W81" s="702"/>
      <c r="X81" s="702"/>
      <c r="Y81" s="703"/>
    </row>
    <row r="82" spans="1:26" s="78" customFormat="1" ht="12" customHeight="1" x14ac:dyDescent="0.25">
      <c r="A82" s="711"/>
      <c r="B82" s="738"/>
      <c r="C82" s="738"/>
      <c r="D82" s="738"/>
      <c r="E82" s="739"/>
      <c r="F82" s="714"/>
      <c r="G82" s="737"/>
      <c r="H82" s="720"/>
      <c r="I82" s="729"/>
      <c r="J82" s="718">
        <f t="shared" si="3"/>
        <v>0</v>
      </c>
      <c r="K82" s="719"/>
      <c r="L82" s="716">
        <f t="shared" si="1"/>
        <v>0</v>
      </c>
      <c r="M82" s="717"/>
      <c r="N82" s="722">
        <f t="shared" si="2"/>
        <v>0</v>
      </c>
      <c r="O82" s="723"/>
      <c r="P82" s="723"/>
      <c r="Q82" s="723"/>
      <c r="R82" s="723"/>
      <c r="S82" s="724"/>
      <c r="T82" s="701"/>
      <c r="U82" s="702"/>
      <c r="V82" s="702"/>
      <c r="W82" s="702"/>
      <c r="X82" s="702"/>
      <c r="Y82" s="703"/>
    </row>
    <row r="83" spans="1:26" s="78" customFormat="1" ht="12" customHeight="1" x14ac:dyDescent="0.25">
      <c r="A83" s="711"/>
      <c r="B83" s="738"/>
      <c r="C83" s="738"/>
      <c r="D83" s="738"/>
      <c r="E83" s="739"/>
      <c r="F83" s="714"/>
      <c r="G83" s="737"/>
      <c r="H83" s="720"/>
      <c r="I83" s="729"/>
      <c r="J83" s="718">
        <f t="shared" si="3"/>
        <v>0</v>
      </c>
      <c r="K83" s="719"/>
      <c r="L83" s="716">
        <f t="shared" si="1"/>
        <v>0</v>
      </c>
      <c r="M83" s="717"/>
      <c r="N83" s="722">
        <f t="shared" si="2"/>
        <v>0</v>
      </c>
      <c r="O83" s="723"/>
      <c r="P83" s="723"/>
      <c r="Q83" s="723"/>
      <c r="R83" s="723"/>
      <c r="S83" s="724"/>
      <c r="T83" s="701"/>
      <c r="U83" s="702"/>
      <c r="V83" s="702"/>
      <c r="W83" s="702"/>
      <c r="X83" s="702"/>
      <c r="Y83" s="703"/>
    </row>
    <row r="84" spans="1:26" s="78" customFormat="1" ht="12" customHeight="1" x14ac:dyDescent="0.25">
      <c r="A84" s="711"/>
      <c r="B84" s="738"/>
      <c r="C84" s="738"/>
      <c r="D84" s="738"/>
      <c r="E84" s="739"/>
      <c r="F84" s="714"/>
      <c r="G84" s="737"/>
      <c r="H84" s="720"/>
      <c r="I84" s="729"/>
      <c r="J84" s="718">
        <f t="shared" si="3"/>
        <v>0</v>
      </c>
      <c r="K84" s="719"/>
      <c r="L84" s="716">
        <f t="shared" si="1"/>
        <v>0</v>
      </c>
      <c r="M84" s="717"/>
      <c r="N84" s="722">
        <f t="shared" si="2"/>
        <v>0</v>
      </c>
      <c r="O84" s="723"/>
      <c r="P84" s="723"/>
      <c r="Q84" s="723"/>
      <c r="R84" s="723"/>
      <c r="S84" s="724"/>
      <c r="T84" s="701"/>
      <c r="U84" s="702"/>
      <c r="V84" s="702"/>
      <c r="W84" s="702"/>
      <c r="X84" s="702"/>
      <c r="Y84" s="703"/>
    </row>
    <row r="85" spans="1:26" s="78" customFormat="1" ht="12" customHeight="1" x14ac:dyDescent="0.25">
      <c r="A85" s="711"/>
      <c r="B85" s="738"/>
      <c r="C85" s="738"/>
      <c r="D85" s="738"/>
      <c r="E85" s="739"/>
      <c r="F85" s="714"/>
      <c r="G85" s="737"/>
      <c r="H85" s="720"/>
      <c r="I85" s="729"/>
      <c r="J85" s="718">
        <f t="shared" si="3"/>
        <v>0</v>
      </c>
      <c r="K85" s="719"/>
      <c r="L85" s="716">
        <f t="shared" si="1"/>
        <v>0</v>
      </c>
      <c r="M85" s="717"/>
      <c r="N85" s="722">
        <f t="shared" si="2"/>
        <v>0</v>
      </c>
      <c r="O85" s="723"/>
      <c r="P85" s="723"/>
      <c r="Q85" s="723"/>
      <c r="R85" s="723"/>
      <c r="S85" s="724"/>
      <c r="T85" s="701"/>
      <c r="U85" s="702"/>
      <c r="V85" s="702"/>
      <c r="W85" s="702"/>
      <c r="X85" s="702"/>
      <c r="Y85" s="703"/>
    </row>
    <row r="86" spans="1:26" s="78" customFormat="1" ht="12" customHeight="1" x14ac:dyDescent="0.25">
      <c r="A86" s="711"/>
      <c r="B86" s="738"/>
      <c r="C86" s="738"/>
      <c r="D86" s="738"/>
      <c r="E86" s="739"/>
      <c r="F86" s="714"/>
      <c r="G86" s="737"/>
      <c r="H86" s="720"/>
      <c r="I86" s="729"/>
      <c r="J86" s="718">
        <f t="shared" si="3"/>
        <v>0</v>
      </c>
      <c r="K86" s="719"/>
      <c r="L86" s="716">
        <f t="shared" si="1"/>
        <v>0</v>
      </c>
      <c r="M86" s="717"/>
      <c r="N86" s="722">
        <f t="shared" si="2"/>
        <v>0</v>
      </c>
      <c r="O86" s="723"/>
      <c r="P86" s="723"/>
      <c r="Q86" s="723"/>
      <c r="R86" s="723"/>
      <c r="S86" s="724"/>
      <c r="T86" s="701"/>
      <c r="U86" s="702"/>
      <c r="V86" s="702"/>
      <c r="W86" s="702"/>
      <c r="X86" s="702"/>
      <c r="Y86" s="703"/>
    </row>
    <row r="87" spans="1:26" s="78" customFormat="1" ht="12" customHeight="1" x14ac:dyDescent="0.25">
      <c r="A87" s="711"/>
      <c r="B87" s="738"/>
      <c r="C87" s="738"/>
      <c r="D87" s="738"/>
      <c r="E87" s="739"/>
      <c r="F87" s="714"/>
      <c r="G87" s="737"/>
      <c r="H87" s="720"/>
      <c r="I87" s="729"/>
      <c r="J87" s="718">
        <f t="shared" si="3"/>
        <v>0</v>
      </c>
      <c r="K87" s="719"/>
      <c r="L87" s="716">
        <f t="shared" si="1"/>
        <v>0</v>
      </c>
      <c r="M87" s="717"/>
      <c r="N87" s="722">
        <f t="shared" si="2"/>
        <v>0</v>
      </c>
      <c r="O87" s="723"/>
      <c r="P87" s="723"/>
      <c r="Q87" s="723"/>
      <c r="R87" s="723"/>
      <c r="S87" s="724"/>
      <c r="T87" s="701"/>
      <c r="U87" s="702"/>
      <c r="V87" s="702"/>
      <c r="W87" s="702"/>
      <c r="X87" s="702"/>
      <c r="Y87" s="703"/>
    </row>
    <row r="88" spans="1:26" s="78" customFormat="1" ht="12" customHeight="1" x14ac:dyDescent="0.25">
      <c r="A88" s="711"/>
      <c r="B88" s="738"/>
      <c r="C88" s="738"/>
      <c r="D88" s="738"/>
      <c r="E88" s="739"/>
      <c r="F88" s="714"/>
      <c r="G88" s="737"/>
      <c r="H88" s="720"/>
      <c r="I88" s="729"/>
      <c r="J88" s="718">
        <f t="shared" si="3"/>
        <v>0</v>
      </c>
      <c r="K88" s="719"/>
      <c r="L88" s="716">
        <f t="shared" si="1"/>
        <v>0</v>
      </c>
      <c r="M88" s="717"/>
      <c r="N88" s="722">
        <f t="shared" si="2"/>
        <v>0</v>
      </c>
      <c r="O88" s="723"/>
      <c r="P88" s="723"/>
      <c r="Q88" s="723"/>
      <c r="R88" s="723"/>
      <c r="S88" s="724"/>
      <c r="T88" s="701"/>
      <c r="U88" s="702"/>
      <c r="V88" s="702"/>
      <c r="W88" s="702"/>
      <c r="X88" s="702"/>
      <c r="Y88" s="703"/>
    </row>
    <row r="89" spans="1:26" s="78" customFormat="1" ht="12" customHeight="1" x14ac:dyDescent="0.25">
      <c r="A89" s="711"/>
      <c r="B89" s="712"/>
      <c r="C89" s="712"/>
      <c r="D89" s="712"/>
      <c r="E89" s="713"/>
      <c r="F89" s="714"/>
      <c r="G89" s="715"/>
      <c r="H89" s="720"/>
      <c r="I89" s="721"/>
      <c r="J89" s="718">
        <f t="shared" si="3"/>
        <v>0</v>
      </c>
      <c r="K89" s="719"/>
      <c r="L89" s="716">
        <f t="shared" si="1"/>
        <v>0</v>
      </c>
      <c r="M89" s="717"/>
      <c r="N89" s="722">
        <f t="shared" si="2"/>
        <v>0</v>
      </c>
      <c r="O89" s="723"/>
      <c r="P89" s="723"/>
      <c r="Q89" s="723"/>
      <c r="R89" s="723"/>
      <c r="S89" s="724"/>
      <c r="T89" s="701"/>
      <c r="U89" s="702"/>
      <c r="V89" s="702"/>
      <c r="W89" s="702"/>
      <c r="X89" s="702"/>
      <c r="Y89" s="703"/>
    </row>
    <row r="90" spans="1:26" s="81" customFormat="1" ht="12" customHeight="1" x14ac:dyDescent="0.25">
      <c r="A90" s="711"/>
      <c r="B90" s="712"/>
      <c r="C90" s="712"/>
      <c r="D90" s="712"/>
      <c r="E90" s="713"/>
      <c r="F90" s="714"/>
      <c r="G90" s="715"/>
      <c r="H90" s="720"/>
      <c r="I90" s="721"/>
      <c r="J90" s="718">
        <f t="shared" si="3"/>
        <v>0</v>
      </c>
      <c r="K90" s="719"/>
      <c r="L90" s="716">
        <f t="shared" si="1"/>
        <v>0</v>
      </c>
      <c r="M90" s="717"/>
      <c r="N90" s="722">
        <f t="shared" si="2"/>
        <v>0</v>
      </c>
      <c r="O90" s="723"/>
      <c r="P90" s="723"/>
      <c r="Q90" s="723"/>
      <c r="R90" s="723"/>
      <c r="S90" s="724"/>
      <c r="T90" s="701"/>
      <c r="U90" s="702"/>
      <c r="V90" s="702"/>
      <c r="W90" s="702"/>
      <c r="X90" s="702"/>
      <c r="Y90" s="703"/>
      <c r="Z90" s="78"/>
    </row>
    <row r="91" spans="1:26" s="81" customFormat="1" ht="12" customHeight="1" x14ac:dyDescent="0.25">
      <c r="A91" s="711"/>
      <c r="B91" s="712"/>
      <c r="C91" s="712"/>
      <c r="D91" s="712"/>
      <c r="E91" s="713"/>
      <c r="F91" s="714"/>
      <c r="G91" s="715"/>
      <c r="H91" s="720"/>
      <c r="I91" s="721"/>
      <c r="J91" s="718">
        <f t="shared" si="3"/>
        <v>0</v>
      </c>
      <c r="K91" s="719"/>
      <c r="L91" s="716">
        <f t="shared" si="1"/>
        <v>0</v>
      </c>
      <c r="M91" s="717"/>
      <c r="N91" s="722">
        <f t="shared" si="2"/>
        <v>0</v>
      </c>
      <c r="O91" s="723"/>
      <c r="P91" s="723"/>
      <c r="Q91" s="723"/>
      <c r="R91" s="723"/>
      <c r="S91" s="724"/>
      <c r="T91" s="701"/>
      <c r="U91" s="702"/>
      <c r="V91" s="702"/>
      <c r="W91" s="702"/>
      <c r="X91" s="702"/>
      <c r="Y91" s="703"/>
      <c r="Z91" s="78"/>
    </row>
    <row r="92" spans="1:26" s="81" customFormat="1" ht="12" customHeight="1" x14ac:dyDescent="0.25">
      <c r="A92" s="711"/>
      <c r="B92" s="712"/>
      <c r="C92" s="712"/>
      <c r="D92" s="712"/>
      <c r="E92" s="713"/>
      <c r="F92" s="714"/>
      <c r="G92" s="715"/>
      <c r="H92" s="720"/>
      <c r="I92" s="721"/>
      <c r="J92" s="718">
        <f t="shared" si="3"/>
        <v>0</v>
      </c>
      <c r="K92" s="719"/>
      <c r="L92" s="716">
        <f t="shared" si="1"/>
        <v>0</v>
      </c>
      <c r="M92" s="717"/>
      <c r="N92" s="722">
        <f t="shared" si="2"/>
        <v>0</v>
      </c>
      <c r="O92" s="723"/>
      <c r="P92" s="723"/>
      <c r="Q92" s="723"/>
      <c r="R92" s="723"/>
      <c r="S92" s="724"/>
      <c r="T92" s="701"/>
      <c r="U92" s="702"/>
      <c r="V92" s="702"/>
      <c r="W92" s="702"/>
      <c r="X92" s="702"/>
      <c r="Y92" s="703"/>
      <c r="Z92" s="78"/>
    </row>
    <row r="93" spans="1:26" s="81" customFormat="1" ht="12" customHeight="1" x14ac:dyDescent="0.25">
      <c r="A93" s="711"/>
      <c r="B93" s="738"/>
      <c r="C93" s="738"/>
      <c r="D93" s="738"/>
      <c r="E93" s="739"/>
      <c r="F93" s="714"/>
      <c r="G93" s="737"/>
      <c r="H93" s="720"/>
      <c r="I93" s="729"/>
      <c r="J93" s="718">
        <f t="shared" si="3"/>
        <v>0</v>
      </c>
      <c r="K93" s="719"/>
      <c r="L93" s="716">
        <f t="shared" si="1"/>
        <v>0</v>
      </c>
      <c r="M93" s="717"/>
      <c r="N93" s="722">
        <f t="shared" si="2"/>
        <v>0</v>
      </c>
      <c r="O93" s="723"/>
      <c r="P93" s="723"/>
      <c r="Q93" s="723"/>
      <c r="R93" s="723"/>
      <c r="S93" s="724"/>
      <c r="T93" s="701"/>
      <c r="U93" s="702"/>
      <c r="V93" s="702"/>
      <c r="W93" s="702"/>
      <c r="X93" s="702"/>
      <c r="Y93" s="703"/>
      <c r="Z93" s="78"/>
    </row>
    <row r="94" spans="1:26" s="81" customFormat="1" ht="12" customHeight="1" x14ac:dyDescent="0.25">
      <c r="A94" s="711"/>
      <c r="B94" s="712"/>
      <c r="C94" s="712"/>
      <c r="D94" s="712"/>
      <c r="E94" s="713"/>
      <c r="F94" s="714"/>
      <c r="G94" s="715"/>
      <c r="H94" s="720"/>
      <c r="I94" s="721"/>
      <c r="J94" s="718">
        <f t="shared" si="3"/>
        <v>0</v>
      </c>
      <c r="K94" s="719"/>
      <c r="L94" s="716">
        <f t="shared" si="1"/>
        <v>0</v>
      </c>
      <c r="M94" s="717"/>
      <c r="N94" s="722">
        <f t="shared" si="2"/>
        <v>0</v>
      </c>
      <c r="O94" s="723"/>
      <c r="P94" s="723"/>
      <c r="Q94" s="723"/>
      <c r="R94" s="723"/>
      <c r="S94" s="724"/>
      <c r="T94" s="701"/>
      <c r="U94" s="702"/>
      <c r="V94" s="702"/>
      <c r="W94" s="702"/>
      <c r="X94" s="702"/>
      <c r="Y94" s="703"/>
      <c r="Z94" s="78"/>
    </row>
    <row r="95" spans="1:26" s="81" customFormat="1" ht="12" customHeight="1" x14ac:dyDescent="0.25">
      <c r="A95" s="711"/>
      <c r="B95" s="712"/>
      <c r="C95" s="712"/>
      <c r="D95" s="712"/>
      <c r="E95" s="713"/>
      <c r="F95" s="714"/>
      <c r="G95" s="715"/>
      <c r="H95" s="720"/>
      <c r="I95" s="721"/>
      <c r="J95" s="718">
        <f t="shared" si="3"/>
        <v>0</v>
      </c>
      <c r="K95" s="719"/>
      <c r="L95" s="716">
        <f t="shared" si="1"/>
        <v>0</v>
      </c>
      <c r="M95" s="717"/>
      <c r="N95" s="722">
        <f t="shared" si="2"/>
        <v>0</v>
      </c>
      <c r="O95" s="723"/>
      <c r="P95" s="723"/>
      <c r="Q95" s="723"/>
      <c r="R95" s="723"/>
      <c r="S95" s="724"/>
      <c r="T95" s="701"/>
      <c r="U95" s="702"/>
      <c r="V95" s="702"/>
      <c r="W95" s="702"/>
      <c r="X95" s="702"/>
      <c r="Y95" s="703"/>
      <c r="Z95" s="78"/>
    </row>
    <row r="96" spans="1:26" s="81" customFormat="1" ht="12" customHeight="1" x14ac:dyDescent="0.25">
      <c r="A96" s="707"/>
      <c r="B96" s="708"/>
      <c r="C96" s="708"/>
      <c r="D96" s="708"/>
      <c r="E96" s="708"/>
      <c r="F96" s="709"/>
      <c r="G96" s="710"/>
      <c r="H96" s="727"/>
      <c r="I96" s="728"/>
      <c r="J96" s="718">
        <f t="shared" si="3"/>
        <v>0</v>
      </c>
      <c r="K96" s="719"/>
      <c r="L96" s="716">
        <f t="shared" si="1"/>
        <v>0</v>
      </c>
      <c r="M96" s="717"/>
      <c r="N96" s="725">
        <f>SUM(J96+L96)</f>
        <v>0</v>
      </c>
      <c r="O96" s="726"/>
      <c r="P96" s="726"/>
      <c r="Q96" s="726"/>
      <c r="R96" s="726"/>
      <c r="S96" s="726"/>
      <c r="T96" s="704"/>
      <c r="U96" s="704"/>
      <c r="V96" s="704"/>
      <c r="W96" s="704"/>
      <c r="X96" s="704"/>
      <c r="Y96" s="704"/>
      <c r="Z96" s="78"/>
    </row>
    <row r="97" spans="1:26" s="265" customFormat="1" ht="31.5" customHeight="1" x14ac:dyDescent="0.2">
      <c r="A97" s="693" t="s">
        <v>318</v>
      </c>
      <c r="B97" s="693"/>
      <c r="C97" s="693"/>
      <c r="D97" s="693"/>
      <c r="E97" s="693"/>
      <c r="F97" s="706">
        <f>IF(ISERROR(SUM(L20)/(SUM(L15)+SUMIF(F40:G96,"Yes",H40:I96))),0,SUM(L20)/(SUM(L15)+SUMIF(F40:G96,"Yes",H40:I96)))</f>
        <v>0</v>
      </c>
      <c r="G97" s="706"/>
      <c r="H97" s="696" t="s">
        <v>319</v>
      </c>
      <c r="I97" s="696"/>
      <c r="J97" s="758">
        <f>SUM(J40:K96)</f>
        <v>0</v>
      </c>
      <c r="K97" s="758"/>
      <c r="L97" s="759">
        <f>SUM(L40:M96)</f>
        <v>0</v>
      </c>
      <c r="M97" s="760"/>
      <c r="N97" s="705"/>
      <c r="O97" s="705"/>
      <c r="P97" s="705"/>
      <c r="Q97" s="705"/>
      <c r="R97" s="705"/>
      <c r="S97" s="705"/>
      <c r="T97" s="705"/>
      <c r="U97" s="705"/>
      <c r="V97" s="705"/>
      <c r="W97" s="705"/>
      <c r="X97" s="705"/>
      <c r="Y97" s="705"/>
      <c r="Z97" s="219"/>
    </row>
    <row r="98" spans="1:26" s="265" customFormat="1" ht="11.25" customHeight="1" x14ac:dyDescent="0.2">
      <c r="A98" s="693"/>
      <c r="B98" s="693"/>
      <c r="C98" s="693"/>
      <c r="D98" s="693"/>
      <c r="E98" s="693"/>
      <c r="F98" s="706"/>
      <c r="G98" s="706"/>
      <c r="H98" s="696"/>
      <c r="I98" s="696"/>
      <c r="J98" s="758"/>
      <c r="K98" s="758"/>
      <c r="L98" s="761"/>
      <c r="M98" s="762"/>
      <c r="N98" s="79"/>
      <c r="O98" s="79"/>
      <c r="P98" s="79"/>
      <c r="Q98" s="79"/>
      <c r="R98" s="79"/>
      <c r="S98" s="79"/>
      <c r="T98" s="79"/>
      <c r="U98" s="79"/>
      <c r="V98" s="79"/>
      <c r="W98" s="266"/>
      <c r="X98" s="266"/>
      <c r="Y98" s="266"/>
      <c r="Z98" s="266"/>
    </row>
    <row r="99" spans="1:26" s="265" customFormat="1" ht="11.25" customHeight="1" x14ac:dyDescent="0.2">
      <c r="A99" s="693"/>
      <c r="B99" s="693"/>
      <c r="C99" s="693"/>
      <c r="D99" s="693"/>
      <c r="E99" s="693"/>
      <c r="F99" s="706"/>
      <c r="G99" s="706"/>
      <c r="H99" s="696"/>
      <c r="I99" s="696"/>
      <c r="J99" s="758"/>
      <c r="K99" s="758"/>
      <c r="L99" s="763"/>
      <c r="M99" s="764"/>
      <c r="N99" s="79"/>
      <c r="O99" s="79"/>
      <c r="P99" s="79"/>
      <c r="Q99" s="79"/>
      <c r="R99" s="79"/>
      <c r="S99" s="79"/>
      <c r="T99" s="79"/>
      <c r="U99" s="79"/>
      <c r="V99" s="79"/>
      <c r="W99" s="266"/>
      <c r="X99" s="266"/>
      <c r="Y99" s="266"/>
      <c r="Z99" s="266"/>
    </row>
    <row r="100" spans="1:26" s="265" customFormat="1" ht="78.75" customHeight="1" x14ac:dyDescent="0.2">
      <c r="A100" s="693" t="s">
        <v>320</v>
      </c>
      <c r="B100" s="694"/>
      <c r="C100" s="694"/>
      <c r="D100" s="694"/>
      <c r="E100" s="694"/>
      <c r="F100" s="695">
        <f>IF(ISERROR(SUM(L25)/(SUM(L15)+SUMIF(F40:G96,"Yes",H40:I96))),0,SUM(L25)/(SUM(L15)+SUMIF(F40:G96,"Yes",H40:I96)))</f>
        <v>0</v>
      </c>
      <c r="G100" s="695"/>
      <c r="H100" s="697"/>
      <c r="I100" s="697"/>
      <c r="J100" s="698" t="s">
        <v>321</v>
      </c>
      <c r="K100" s="698"/>
      <c r="L100" s="699" t="s">
        <v>322</v>
      </c>
      <c r="M100" s="700"/>
      <c r="N100" s="267"/>
      <c r="O100" s="267"/>
      <c r="P100" s="267"/>
      <c r="Q100" s="267"/>
      <c r="R100" s="267"/>
      <c r="S100" s="267"/>
      <c r="T100" s="267"/>
      <c r="U100" s="267"/>
      <c r="V100" s="267"/>
      <c r="W100" s="267"/>
      <c r="X100" s="267"/>
      <c r="Y100" s="267"/>
      <c r="Z100" s="267"/>
    </row>
    <row r="101" spans="1:26" s="81" customFormat="1" ht="30" customHeight="1" x14ac:dyDescent="0.2">
      <c r="A101" s="757" t="s">
        <v>323</v>
      </c>
      <c r="B101" s="757"/>
      <c r="C101" s="757"/>
      <c r="D101" s="757"/>
      <c r="E101" s="757"/>
      <c r="F101" s="757"/>
      <c r="G101" s="757"/>
      <c r="H101" s="757"/>
      <c r="I101" s="757"/>
      <c r="J101" s="757"/>
      <c r="K101" s="757"/>
      <c r="L101" s="757"/>
      <c r="M101" s="757"/>
      <c r="N101" s="757"/>
      <c r="O101" s="757"/>
      <c r="P101" s="757"/>
      <c r="Q101" s="757"/>
      <c r="R101" s="757"/>
      <c r="S101" s="757"/>
      <c r="T101" s="757"/>
      <c r="U101" s="757"/>
      <c r="V101" s="757"/>
      <c r="W101" s="757"/>
      <c r="X101" s="757"/>
      <c r="Y101" s="757"/>
      <c r="Z101" s="757"/>
    </row>
    <row r="102" spans="1:26" ht="12.75" hidden="1" customHeight="1" x14ac:dyDescent="0.2"/>
    <row r="103" spans="1:26" ht="12.75" hidden="1" customHeight="1" x14ac:dyDescent="0.2"/>
    <row r="104" spans="1:26" ht="12.75" hidden="1" customHeight="1" x14ac:dyDescent="0.2"/>
    <row r="105" spans="1:26" ht="12.75" hidden="1" customHeight="1" x14ac:dyDescent="0.2"/>
    <row r="106" spans="1:26" ht="12.75" hidden="1" customHeight="1" x14ac:dyDescent="0.2"/>
    <row r="107" spans="1:26" ht="12.75" hidden="1" customHeight="1" x14ac:dyDescent="0.2"/>
    <row r="108" spans="1:26" ht="12.75" hidden="1" customHeight="1" x14ac:dyDescent="0.2"/>
    <row r="109" spans="1:26" ht="12.75" hidden="1" customHeight="1" x14ac:dyDescent="0.2"/>
    <row r="110" spans="1:26" ht="12.75" hidden="1" customHeight="1" x14ac:dyDescent="0.2"/>
    <row r="111" spans="1:26" ht="12.75" hidden="1" customHeight="1" x14ac:dyDescent="0.2"/>
    <row r="112" spans="1:26"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spans="1:26" hidden="1" x14ac:dyDescent="0.2"/>
    <row r="3090" spans="1:26" hidden="1" x14ac:dyDescent="0.2"/>
    <row r="3091" spans="1:26" hidden="1" x14ac:dyDescent="0.2"/>
    <row r="3092" spans="1:26" hidden="1" x14ac:dyDescent="0.2"/>
    <row r="3093" spans="1:26" hidden="1" x14ac:dyDescent="0.2"/>
    <row r="3094" spans="1:26" hidden="1" x14ac:dyDescent="0.2"/>
    <row r="3095" spans="1:26" hidden="1" x14ac:dyDescent="0.2"/>
    <row r="3096" spans="1:26" hidden="1" x14ac:dyDescent="0.2"/>
    <row r="3097" spans="1:26" ht="12.75" hidden="1" customHeight="1" x14ac:dyDescent="0.2">
      <c r="A3097" s="60"/>
      <c r="B3097" s="60"/>
      <c r="C3097" s="60"/>
      <c r="D3097" s="60"/>
      <c r="E3097" s="60"/>
      <c r="F3097" s="60"/>
      <c r="G3097" s="60"/>
      <c r="H3097" s="60"/>
      <c r="I3097" s="60"/>
      <c r="J3097" s="60"/>
      <c r="K3097" s="60"/>
      <c r="L3097" s="60"/>
      <c r="M3097" s="60"/>
      <c r="N3097" s="60"/>
      <c r="O3097" s="60"/>
      <c r="P3097" s="60"/>
      <c r="Q3097" s="60"/>
      <c r="R3097" s="60"/>
      <c r="S3097" s="60"/>
      <c r="T3097" s="60"/>
      <c r="U3097" s="60"/>
      <c r="V3097" s="60"/>
      <c r="W3097" s="60"/>
      <c r="X3097" s="60"/>
      <c r="Y3097" s="60"/>
      <c r="Z3097" s="60"/>
    </row>
    <row r="3098" spans="1:26" ht="12.75" hidden="1" customHeight="1" x14ac:dyDescent="0.2"/>
    <row r="3099" spans="1:26" ht="12.75" hidden="1" customHeight="1" x14ac:dyDescent="0.2"/>
    <row r="3100" spans="1:26" ht="12.75" hidden="1" customHeight="1" x14ac:dyDescent="0.2"/>
    <row r="3101" spans="1:26" ht="12.75" hidden="1" customHeight="1" x14ac:dyDescent="0.2"/>
    <row r="3102" spans="1:26" ht="12.75" hidden="1" customHeight="1" x14ac:dyDescent="0.2"/>
    <row r="3103" spans="1:26" ht="12.75" hidden="1" customHeight="1" x14ac:dyDescent="0.2"/>
    <row r="3104" spans="1:26"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2.2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6"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3.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8.2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1.2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0.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3"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5.2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6"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sheetData>
  <sheetProtection password="CDE4" sheet="1"/>
  <mergeCells count="457">
    <mergeCell ref="L20:W20"/>
    <mergeCell ref="R36:V36"/>
    <mergeCell ref="J95:K95"/>
    <mergeCell ref="J85:K85"/>
    <mergeCell ref="J75:K75"/>
    <mergeCell ref="B18:K18"/>
    <mergeCell ref="B19:K19"/>
    <mergeCell ref="B20:K20"/>
    <mergeCell ref="B23:K23"/>
    <mergeCell ref="B24:K24"/>
    <mergeCell ref="J69:K69"/>
    <mergeCell ref="J43:K43"/>
    <mergeCell ref="A27:Z27"/>
    <mergeCell ref="A41:E41"/>
    <mergeCell ref="A39:E39"/>
    <mergeCell ref="L18:W18"/>
    <mergeCell ref="J80:K80"/>
    <mergeCell ref="J73:K73"/>
    <mergeCell ref="J39:K39"/>
    <mergeCell ref="J45:K45"/>
    <mergeCell ref="J44:K44"/>
    <mergeCell ref="J48:K48"/>
    <mergeCell ref="J50:K50"/>
    <mergeCell ref="J82:K82"/>
    <mergeCell ref="J67:K67"/>
    <mergeCell ref="J74:K74"/>
    <mergeCell ref="J38:K38"/>
    <mergeCell ref="I36:L36"/>
    <mergeCell ref="H50:I50"/>
    <mergeCell ref="H47:I47"/>
    <mergeCell ref="N38:S38"/>
    <mergeCell ref="N40:S40"/>
    <mergeCell ref="H48:I48"/>
    <mergeCell ref="H40:I40"/>
    <mergeCell ref="H63:I63"/>
    <mergeCell ref="H60:I60"/>
    <mergeCell ref="H61:I61"/>
    <mergeCell ref="L73:M73"/>
    <mergeCell ref="L74:M74"/>
    <mergeCell ref="H39:I39"/>
    <mergeCell ref="L47:M47"/>
    <mergeCell ref="L48:M48"/>
    <mergeCell ref="L39:M39"/>
    <mergeCell ref="L49:M49"/>
    <mergeCell ref="L43:M43"/>
    <mergeCell ref="L54:M54"/>
    <mergeCell ref="L55:M55"/>
    <mergeCell ref="J49:K49"/>
    <mergeCell ref="J77:K77"/>
    <mergeCell ref="J61:K61"/>
    <mergeCell ref="J68:K68"/>
    <mergeCell ref="L23:W23"/>
    <mergeCell ref="W35:X35"/>
    <mergeCell ref="L24:W24"/>
    <mergeCell ref="B25:K25"/>
    <mergeCell ref="L25:W25"/>
    <mergeCell ref="F35:H35"/>
    <mergeCell ref="W36:X36"/>
    <mergeCell ref="H42:I42"/>
    <mergeCell ref="F41:G41"/>
    <mergeCell ref="R35:V35"/>
    <mergeCell ref="H38:I38"/>
    <mergeCell ref="I35:L35"/>
    <mergeCell ref="M36:N36"/>
    <mergeCell ref="F36:H36"/>
    <mergeCell ref="N41:S41"/>
    <mergeCell ref="T38:Y38"/>
    <mergeCell ref="N39:S39"/>
    <mergeCell ref="J42:K42"/>
    <mergeCell ref="A40:E40"/>
    <mergeCell ref="F40:G40"/>
    <mergeCell ref="M35:N35"/>
    <mergeCell ref="A101:Z101"/>
    <mergeCell ref="J81:K81"/>
    <mergeCell ref="J59:K59"/>
    <mergeCell ref="J60:K60"/>
    <mergeCell ref="F83:G83"/>
    <mergeCell ref="A53:E53"/>
    <mergeCell ref="F51:G51"/>
    <mergeCell ref="F53:G53"/>
    <mergeCell ref="A51:E51"/>
    <mergeCell ref="J70:K70"/>
    <mergeCell ref="J71:K71"/>
    <mergeCell ref="J52:K52"/>
    <mergeCell ref="J88:K88"/>
    <mergeCell ref="J90:K90"/>
    <mergeCell ref="J89:K89"/>
    <mergeCell ref="J97:K99"/>
    <mergeCell ref="L97:M99"/>
    <mergeCell ref="H52:I52"/>
    <mergeCell ref="J51:K51"/>
    <mergeCell ref="J87:K87"/>
    <mergeCell ref="H55:I55"/>
    <mergeCell ref="H62:I62"/>
    <mergeCell ref="A87:E87"/>
    <mergeCell ref="F87:G87"/>
    <mergeCell ref="J47:K47"/>
    <mergeCell ref="F52:G52"/>
    <mergeCell ref="H46:I46"/>
    <mergeCell ref="J46:K46"/>
    <mergeCell ref="F47:G47"/>
    <mergeCell ref="A47:E47"/>
    <mergeCell ref="H45:I45"/>
    <mergeCell ref="F46:G46"/>
    <mergeCell ref="H49:I49"/>
    <mergeCell ref="A52:E52"/>
    <mergeCell ref="H51:I51"/>
    <mergeCell ref="A48:E48"/>
    <mergeCell ref="F50:G50"/>
    <mergeCell ref="F48:G48"/>
    <mergeCell ref="A49:E49"/>
    <mergeCell ref="A50:E50"/>
    <mergeCell ref="F84:G84"/>
    <mergeCell ref="H87:I87"/>
    <mergeCell ref="A83:E83"/>
    <mergeCell ref="F85:G85"/>
    <mergeCell ref="H85:I85"/>
    <mergeCell ref="A84:E84"/>
    <mergeCell ref="A82:E82"/>
    <mergeCell ref="A45:E45"/>
    <mergeCell ref="F45:G45"/>
    <mergeCell ref="F49:G49"/>
    <mergeCell ref="A76:E76"/>
    <mergeCell ref="A58:E58"/>
    <mergeCell ref="A63:E63"/>
    <mergeCell ref="A64:E64"/>
    <mergeCell ref="A60:E60"/>
    <mergeCell ref="A56:E56"/>
    <mergeCell ref="A57:E57"/>
    <mergeCell ref="A54:E54"/>
    <mergeCell ref="F56:G56"/>
    <mergeCell ref="F57:G57"/>
    <mergeCell ref="A55:E55"/>
    <mergeCell ref="F55:G55"/>
    <mergeCell ref="A80:E80"/>
    <mergeCell ref="H79:I79"/>
    <mergeCell ref="F82:G82"/>
    <mergeCell ref="A79:E79"/>
    <mergeCell ref="J86:K86"/>
    <mergeCell ref="H64:I64"/>
    <mergeCell ref="H66:I66"/>
    <mergeCell ref="H67:I67"/>
    <mergeCell ref="H68:I68"/>
    <mergeCell ref="H82:I82"/>
    <mergeCell ref="H84:I84"/>
    <mergeCell ref="H80:I80"/>
    <mergeCell ref="J84:K84"/>
    <mergeCell ref="H83:I83"/>
    <mergeCell ref="J83:K83"/>
    <mergeCell ref="H65:I65"/>
    <mergeCell ref="J64:K64"/>
    <mergeCell ref="J65:K65"/>
    <mergeCell ref="J66:K66"/>
    <mergeCell ref="F67:G67"/>
    <mergeCell ref="F68:G68"/>
    <mergeCell ref="A85:E85"/>
    <mergeCell ref="A81:E81"/>
    <mergeCell ref="F80:G80"/>
    <mergeCell ref="A72:E72"/>
    <mergeCell ref="A74:E74"/>
    <mergeCell ref="H89:I89"/>
    <mergeCell ref="A90:E90"/>
    <mergeCell ref="A91:E91"/>
    <mergeCell ref="F90:G90"/>
    <mergeCell ref="H90:I90"/>
    <mergeCell ref="F91:G91"/>
    <mergeCell ref="H91:I91"/>
    <mergeCell ref="A89:E89"/>
    <mergeCell ref="F69:G69"/>
    <mergeCell ref="F88:G88"/>
    <mergeCell ref="H88:I88"/>
    <mergeCell ref="H78:I78"/>
    <mergeCell ref="F71:G71"/>
    <mergeCell ref="A71:E71"/>
    <mergeCell ref="A69:E69"/>
    <mergeCell ref="F86:G86"/>
    <mergeCell ref="H86:I86"/>
    <mergeCell ref="A86:E86"/>
    <mergeCell ref="F81:G81"/>
    <mergeCell ref="A78:E78"/>
    <mergeCell ref="H77:I77"/>
    <mergeCell ref="F79:G79"/>
    <mergeCell ref="H81:I81"/>
    <mergeCell ref="A77:E77"/>
    <mergeCell ref="A93:E93"/>
    <mergeCell ref="F94:G94"/>
    <mergeCell ref="A88:E88"/>
    <mergeCell ref="F58:G58"/>
    <mergeCell ref="F70:G70"/>
    <mergeCell ref="A65:E65"/>
    <mergeCell ref="A92:E92"/>
    <mergeCell ref="A94:E94"/>
    <mergeCell ref="F93:G93"/>
    <mergeCell ref="F92:G92"/>
    <mergeCell ref="A68:E68"/>
    <mergeCell ref="F89:G89"/>
    <mergeCell ref="A66:E66"/>
    <mergeCell ref="F60:G60"/>
    <mergeCell ref="F59:G59"/>
    <mergeCell ref="F64:G64"/>
    <mergeCell ref="F65:G65"/>
    <mergeCell ref="A59:E59"/>
    <mergeCell ref="A61:E61"/>
    <mergeCell ref="F61:G61"/>
    <mergeCell ref="F63:G63"/>
    <mergeCell ref="F66:G66"/>
    <mergeCell ref="A62:E62"/>
    <mergeCell ref="A67:E67"/>
    <mergeCell ref="F74:G74"/>
    <mergeCell ref="A75:E75"/>
    <mergeCell ref="A73:E73"/>
    <mergeCell ref="F72:G72"/>
    <mergeCell ref="A70:E70"/>
    <mergeCell ref="H76:I76"/>
    <mergeCell ref="H74:I74"/>
    <mergeCell ref="H75:I75"/>
    <mergeCell ref="H72:I72"/>
    <mergeCell ref="F73:G73"/>
    <mergeCell ref="H73:I73"/>
    <mergeCell ref="F76:G76"/>
    <mergeCell ref="H70:I70"/>
    <mergeCell ref="H71:I71"/>
    <mergeCell ref="J79:K79"/>
    <mergeCell ref="F75:G75"/>
    <mergeCell ref="H69:I69"/>
    <mergeCell ref="J62:K62"/>
    <mergeCell ref="J58:K58"/>
    <mergeCell ref="F62:G62"/>
    <mergeCell ref="J53:K53"/>
    <mergeCell ref="J54:K54"/>
    <mergeCell ref="J63:K63"/>
    <mergeCell ref="H57:I57"/>
    <mergeCell ref="J55:K55"/>
    <mergeCell ref="H59:I59"/>
    <mergeCell ref="F54:G54"/>
    <mergeCell ref="H54:I54"/>
    <mergeCell ref="H56:I56"/>
    <mergeCell ref="H58:I58"/>
    <mergeCell ref="H53:I53"/>
    <mergeCell ref="J57:K57"/>
    <mergeCell ref="J56:K56"/>
    <mergeCell ref="J72:K72"/>
    <mergeCell ref="J78:K78"/>
    <mergeCell ref="F77:G77"/>
    <mergeCell ref="F78:G78"/>
    <mergeCell ref="J76:K76"/>
    <mergeCell ref="N13:Z13"/>
    <mergeCell ref="A38:E38"/>
    <mergeCell ref="F38:G38"/>
    <mergeCell ref="F43:G43"/>
    <mergeCell ref="A46:E46"/>
    <mergeCell ref="T39:Y39"/>
    <mergeCell ref="A2:Z2"/>
    <mergeCell ref="W11:Z11"/>
    <mergeCell ref="A43:E43"/>
    <mergeCell ref="F39:G39"/>
    <mergeCell ref="L15:M15"/>
    <mergeCell ref="F42:G42"/>
    <mergeCell ref="A3:Z3"/>
    <mergeCell ref="A7:Z8"/>
    <mergeCell ref="A29:Z29"/>
    <mergeCell ref="L19:W19"/>
    <mergeCell ref="H44:I44"/>
    <mergeCell ref="F44:G44"/>
    <mergeCell ref="A44:E44"/>
    <mergeCell ref="H43:I43"/>
    <mergeCell ref="J40:K40"/>
    <mergeCell ref="H41:I41"/>
    <mergeCell ref="J41:K41"/>
    <mergeCell ref="A42:E42"/>
    <mergeCell ref="L44:M44"/>
    <mergeCell ref="L45:M45"/>
    <mergeCell ref="L46:M46"/>
    <mergeCell ref="L38:M38"/>
    <mergeCell ref="L83:M83"/>
    <mergeCell ref="L84:M84"/>
    <mergeCell ref="L85:M85"/>
    <mergeCell ref="L68:M68"/>
    <mergeCell ref="L69:M69"/>
    <mergeCell ref="L70:M70"/>
    <mergeCell ref="L71:M71"/>
    <mergeCell ref="L72:M72"/>
    <mergeCell ref="L76:M76"/>
    <mergeCell ref="L50:M50"/>
    <mergeCell ref="L51:M51"/>
    <mergeCell ref="L52:M52"/>
    <mergeCell ref="L58:M58"/>
    <mergeCell ref="L59:M59"/>
    <mergeCell ref="L40:M40"/>
    <mergeCell ref="L41:M41"/>
    <mergeCell ref="L42:M42"/>
    <mergeCell ref="L75:M75"/>
    <mergeCell ref="L89:M89"/>
    <mergeCell ref="L90:M90"/>
    <mergeCell ref="L67:M67"/>
    <mergeCell ref="L64:M64"/>
    <mergeCell ref="L53:M53"/>
    <mergeCell ref="L60:M60"/>
    <mergeCell ref="L61:M61"/>
    <mergeCell ref="L62:M62"/>
    <mergeCell ref="L65:M65"/>
    <mergeCell ref="L66:M66"/>
    <mergeCell ref="L63:M63"/>
    <mergeCell ref="L87:M87"/>
    <mergeCell ref="L88:M88"/>
    <mergeCell ref="L77:M77"/>
    <mergeCell ref="L78:M78"/>
    <mergeCell ref="L79:M79"/>
    <mergeCell ref="L80:M80"/>
    <mergeCell ref="L81:M81"/>
    <mergeCell ref="L82:M82"/>
    <mergeCell ref="L56:M56"/>
    <mergeCell ref="L57:M57"/>
    <mergeCell ref="T40:Y40"/>
    <mergeCell ref="T41:Y41"/>
    <mergeCell ref="N42:S42"/>
    <mergeCell ref="N43:S43"/>
    <mergeCell ref="N51:S51"/>
    <mergeCell ref="N52:S52"/>
    <mergeCell ref="N53:S53"/>
    <mergeCell ref="N47:S47"/>
    <mergeCell ref="N48:S48"/>
    <mergeCell ref="N49:S49"/>
    <mergeCell ref="N50:S50"/>
    <mergeCell ref="N45:S45"/>
    <mergeCell ref="N46:S46"/>
    <mergeCell ref="T42:Y42"/>
    <mergeCell ref="T43:Y43"/>
    <mergeCell ref="T44:Y44"/>
    <mergeCell ref="T45:Y45"/>
    <mergeCell ref="T46:Y46"/>
    <mergeCell ref="N44:S44"/>
    <mergeCell ref="N62:S62"/>
    <mergeCell ref="T47:Y47"/>
    <mergeCell ref="T48:Y48"/>
    <mergeCell ref="T49:Y49"/>
    <mergeCell ref="T50:Y50"/>
    <mergeCell ref="T51:Y51"/>
    <mergeCell ref="T52:Y52"/>
    <mergeCell ref="T59:Y59"/>
    <mergeCell ref="T60:Y60"/>
    <mergeCell ref="T61:Y61"/>
    <mergeCell ref="T62:Y62"/>
    <mergeCell ref="N56:S56"/>
    <mergeCell ref="N57:S57"/>
    <mergeCell ref="N58:S58"/>
    <mergeCell ref="N59:S59"/>
    <mergeCell ref="N60:S60"/>
    <mergeCell ref="N61:S61"/>
    <mergeCell ref="N54:S54"/>
    <mergeCell ref="N55:S55"/>
    <mergeCell ref="N69:S69"/>
    <mergeCell ref="N70:S70"/>
    <mergeCell ref="N71:S71"/>
    <mergeCell ref="N72:S72"/>
    <mergeCell ref="N73:S73"/>
    <mergeCell ref="N63:S63"/>
    <mergeCell ref="N64:S64"/>
    <mergeCell ref="N65:S65"/>
    <mergeCell ref="N66:S66"/>
    <mergeCell ref="N67:S67"/>
    <mergeCell ref="N68:S68"/>
    <mergeCell ref="T71:Y71"/>
    <mergeCell ref="N80:S80"/>
    <mergeCell ref="N81:S81"/>
    <mergeCell ref="N82:S82"/>
    <mergeCell ref="N83:S83"/>
    <mergeCell ref="N84:S84"/>
    <mergeCell ref="N85:S85"/>
    <mergeCell ref="N74:S74"/>
    <mergeCell ref="N75:S75"/>
    <mergeCell ref="N76:S76"/>
    <mergeCell ref="N77:S77"/>
    <mergeCell ref="N78:S78"/>
    <mergeCell ref="N79:S79"/>
    <mergeCell ref="T77:Y77"/>
    <mergeCell ref="T78:Y78"/>
    <mergeCell ref="T79:Y79"/>
    <mergeCell ref="T80:Y80"/>
    <mergeCell ref="T81:Y81"/>
    <mergeCell ref="T82:Y82"/>
    <mergeCell ref="T72:Y72"/>
    <mergeCell ref="T73:Y73"/>
    <mergeCell ref="T74:Y74"/>
    <mergeCell ref="T75:Y75"/>
    <mergeCell ref="T76:Y76"/>
    <mergeCell ref="T69:Y69"/>
    <mergeCell ref="T70:Y70"/>
    <mergeCell ref="T63:Y63"/>
    <mergeCell ref="T64:Y64"/>
    <mergeCell ref="T53:Y53"/>
    <mergeCell ref="T54:Y54"/>
    <mergeCell ref="T55:Y55"/>
    <mergeCell ref="T56:Y56"/>
    <mergeCell ref="T57:Y57"/>
    <mergeCell ref="T58:Y58"/>
    <mergeCell ref="T65:Y65"/>
    <mergeCell ref="T66:Y66"/>
    <mergeCell ref="T67:Y67"/>
    <mergeCell ref="T68:Y68"/>
    <mergeCell ref="H96:I96"/>
    <mergeCell ref="H92:I92"/>
    <mergeCell ref="J91:K91"/>
    <mergeCell ref="J92:K92"/>
    <mergeCell ref="H93:I93"/>
    <mergeCell ref="H94:I94"/>
    <mergeCell ref="J93:K93"/>
    <mergeCell ref="J94:K94"/>
    <mergeCell ref="T83:Y83"/>
    <mergeCell ref="T84:Y84"/>
    <mergeCell ref="T85:Y85"/>
    <mergeCell ref="T86:Y86"/>
    <mergeCell ref="T87:Y87"/>
    <mergeCell ref="T88:Y88"/>
    <mergeCell ref="N92:S92"/>
    <mergeCell ref="N93:S93"/>
    <mergeCell ref="N94:S94"/>
    <mergeCell ref="N86:S86"/>
    <mergeCell ref="N87:S87"/>
    <mergeCell ref="N88:S88"/>
    <mergeCell ref="N89:S89"/>
    <mergeCell ref="N90:S90"/>
    <mergeCell ref="N91:S91"/>
    <mergeCell ref="L86:M86"/>
    <mergeCell ref="T91:Y91"/>
    <mergeCell ref="T92:Y92"/>
    <mergeCell ref="T93:Y93"/>
    <mergeCell ref="T94:Y94"/>
    <mergeCell ref="N95:S95"/>
    <mergeCell ref="N96:S96"/>
    <mergeCell ref="L91:M91"/>
    <mergeCell ref="L92:M92"/>
    <mergeCell ref="L93:M93"/>
    <mergeCell ref="A31:Z31"/>
    <mergeCell ref="A100:E100"/>
    <mergeCell ref="F100:G100"/>
    <mergeCell ref="H97:I99"/>
    <mergeCell ref="H100:I100"/>
    <mergeCell ref="J100:K100"/>
    <mergeCell ref="L100:M100"/>
    <mergeCell ref="T95:Y95"/>
    <mergeCell ref="T96:Y96"/>
    <mergeCell ref="T97:Y97"/>
    <mergeCell ref="A97:E99"/>
    <mergeCell ref="F97:G99"/>
    <mergeCell ref="N97:S97"/>
    <mergeCell ref="A96:E96"/>
    <mergeCell ref="F96:G96"/>
    <mergeCell ref="A95:E95"/>
    <mergeCell ref="F95:G95"/>
    <mergeCell ref="L94:M94"/>
    <mergeCell ref="L95:M95"/>
    <mergeCell ref="L96:M96"/>
    <mergeCell ref="J96:K96"/>
    <mergeCell ref="H95:I95"/>
    <mergeCell ref="T89:Y89"/>
    <mergeCell ref="T90:Y90"/>
  </mergeCells>
  <phoneticPr fontId="0" type="noConversion"/>
  <dataValidations count="1">
    <dataValidation type="list" allowBlank="1" showInputMessage="1" showErrorMessage="1" error="Selection must be Yes, No, or Attendance Only" sqref="G96 F40:F96 G40:G93">
      <formula1>YN</formula1>
    </dataValidation>
  </dataValidations>
  <printOptions horizontalCentered="1"/>
  <pageMargins left="0.25" right="0" top="0.25" bottom="0.4" header="1" footer="0.5"/>
  <pageSetup scale="80" orientation="landscape" blackAndWhite="1" r:id="rId1"/>
  <headerFooter alignWithMargins="0">
    <oddFooter>&amp;R&amp;"Times New Roman,Regular"&amp;8Title IV, Part A
2018-2019 Individual Application</oddFooter>
  </headerFooter>
  <rowBreaks count="1" manualBreakCount="1">
    <brk id="7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
  <sheetViews>
    <sheetView workbookViewId="0">
      <selection activeCell="E1" sqref="E1"/>
    </sheetView>
  </sheetViews>
  <sheetFormatPr defaultRowHeight="12.75" x14ac:dyDescent="0.2"/>
  <cols>
    <col min="5" max="5" width="25.28515625" bestFit="1" customWidth="1"/>
  </cols>
  <sheetData>
    <row r="1" spans="1:5" x14ac:dyDescent="0.2">
      <c r="A1" s="217" t="s">
        <v>216</v>
      </c>
      <c r="E1" s="217" t="s">
        <v>225</v>
      </c>
    </row>
    <row r="2" spans="1:5" x14ac:dyDescent="0.2">
      <c r="A2" s="217" t="s">
        <v>217</v>
      </c>
    </row>
    <row r="3" spans="1:5" x14ac:dyDescent="0.2">
      <c r="A3" s="217" t="s">
        <v>218</v>
      </c>
    </row>
    <row r="4" spans="1:5" x14ac:dyDescent="0.2">
      <c r="A4" s="2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37"/>
  <sheetViews>
    <sheetView workbookViewId="0">
      <selection activeCell="B1" sqref="B1"/>
    </sheetView>
  </sheetViews>
  <sheetFormatPr defaultRowHeight="12.75" x14ac:dyDescent="0.2"/>
  <cols>
    <col min="1" max="1" width="34.5703125" bestFit="1" customWidth="1"/>
    <col min="2" max="2" width="9.140625" style="8"/>
  </cols>
  <sheetData>
    <row r="1" spans="1:3" ht="51" x14ac:dyDescent="0.2">
      <c r="A1" t="s">
        <v>21</v>
      </c>
      <c r="B1" s="8" t="s">
        <v>324</v>
      </c>
      <c r="C1" s="7" t="s">
        <v>325</v>
      </c>
    </row>
    <row r="2" spans="1:3" x14ac:dyDescent="0.2">
      <c r="A2" t="s">
        <v>326</v>
      </c>
      <c r="B2" s="8">
        <v>1</v>
      </c>
      <c r="C2" s="3">
        <v>40219</v>
      </c>
    </row>
    <row r="3" spans="1:3" x14ac:dyDescent="0.2">
      <c r="A3" t="s">
        <v>327</v>
      </c>
      <c r="B3" s="8">
        <v>2</v>
      </c>
      <c r="C3" s="3">
        <v>51797</v>
      </c>
    </row>
    <row r="4" spans="1:3" x14ac:dyDescent="0.2">
      <c r="A4" t="s">
        <v>328</v>
      </c>
      <c r="B4" s="8">
        <v>3</v>
      </c>
      <c r="C4" s="3">
        <v>17117</v>
      </c>
    </row>
    <row r="5" spans="1:3" x14ac:dyDescent="0.2">
      <c r="A5" t="s">
        <v>329</v>
      </c>
      <c r="B5" s="8">
        <v>4</v>
      </c>
      <c r="C5" s="3">
        <v>9570</v>
      </c>
    </row>
    <row r="6" spans="1:3" x14ac:dyDescent="0.2">
      <c r="A6" t="s">
        <v>330</v>
      </c>
      <c r="B6" s="8">
        <v>5</v>
      </c>
      <c r="C6" s="3">
        <v>23328</v>
      </c>
    </row>
    <row r="7" spans="1:3" x14ac:dyDescent="0.2">
      <c r="A7" t="s">
        <v>331</v>
      </c>
      <c r="B7" s="8">
        <v>6</v>
      </c>
      <c r="C7" s="3">
        <v>13233</v>
      </c>
    </row>
    <row r="8" spans="1:3" x14ac:dyDescent="0.2">
      <c r="A8" t="s">
        <v>332</v>
      </c>
      <c r="B8" s="8">
        <v>7</v>
      </c>
      <c r="C8" s="3">
        <v>95426</v>
      </c>
    </row>
    <row r="9" spans="1:3" x14ac:dyDescent="0.2">
      <c r="A9" t="s">
        <v>333</v>
      </c>
      <c r="B9" s="8">
        <v>8</v>
      </c>
      <c r="C9" s="3">
        <v>46299</v>
      </c>
    </row>
    <row r="10" spans="1:3" x14ac:dyDescent="0.2">
      <c r="A10" t="s">
        <v>334</v>
      </c>
      <c r="B10" s="8">
        <v>9</v>
      </c>
      <c r="C10" s="3">
        <v>4106</v>
      </c>
    </row>
    <row r="11" spans="1:3" x14ac:dyDescent="0.2">
      <c r="A11" t="s">
        <v>335</v>
      </c>
      <c r="B11" s="8">
        <v>10</v>
      </c>
      <c r="C11" s="3">
        <v>45969</v>
      </c>
    </row>
    <row r="12" spans="1:3" x14ac:dyDescent="0.2">
      <c r="A12" t="s">
        <v>336</v>
      </c>
      <c r="B12" s="8">
        <v>11</v>
      </c>
      <c r="C12" s="3">
        <v>4276</v>
      </c>
    </row>
    <row r="13" spans="1:3" x14ac:dyDescent="0.2">
      <c r="A13" t="s">
        <v>337</v>
      </c>
      <c r="B13" s="8">
        <v>12</v>
      </c>
      <c r="C13" s="3">
        <v>17978</v>
      </c>
    </row>
    <row r="14" spans="1:3" x14ac:dyDescent="0.2">
      <c r="A14" t="s">
        <v>338</v>
      </c>
      <c r="B14" s="8">
        <v>13</v>
      </c>
      <c r="C14" s="3">
        <v>20999</v>
      </c>
    </row>
    <row r="15" spans="1:3" x14ac:dyDescent="0.2">
      <c r="A15" t="s">
        <v>339</v>
      </c>
      <c r="B15" s="8">
        <v>14</v>
      </c>
      <c r="C15" s="3">
        <v>45671</v>
      </c>
    </row>
    <row r="16" spans="1:3" x14ac:dyDescent="0.2">
      <c r="A16" t="s">
        <v>340</v>
      </c>
      <c r="B16" s="8">
        <v>15</v>
      </c>
      <c r="C16" s="3">
        <v>16039</v>
      </c>
    </row>
    <row r="17" spans="1:3" x14ac:dyDescent="0.2">
      <c r="A17" t="s">
        <v>341</v>
      </c>
      <c r="B17" s="8">
        <v>16</v>
      </c>
      <c r="C17" s="3">
        <v>43611</v>
      </c>
    </row>
    <row r="18" spans="1:3" x14ac:dyDescent="0.2">
      <c r="A18" t="s">
        <v>342</v>
      </c>
      <c r="B18" s="8">
        <v>17</v>
      </c>
      <c r="C18" s="3">
        <v>21130</v>
      </c>
    </row>
    <row r="19" spans="1:3" x14ac:dyDescent="0.2">
      <c r="A19" t="s">
        <v>343</v>
      </c>
      <c r="B19" s="8">
        <v>18</v>
      </c>
      <c r="C19" s="3">
        <v>24846</v>
      </c>
    </row>
    <row r="20" spans="1:3" x14ac:dyDescent="0.2">
      <c r="A20" t="s">
        <v>344</v>
      </c>
      <c r="B20" s="8">
        <v>19</v>
      </c>
      <c r="C20" s="3">
        <v>6554</v>
      </c>
    </row>
    <row r="21" spans="1:3" x14ac:dyDescent="0.2">
      <c r="A21" t="s">
        <v>345</v>
      </c>
      <c r="B21" s="8">
        <v>20</v>
      </c>
      <c r="C21" s="3">
        <v>14605</v>
      </c>
    </row>
    <row r="22" spans="1:3" x14ac:dyDescent="0.2">
      <c r="A22" t="s">
        <v>346</v>
      </c>
      <c r="B22" s="8">
        <v>21</v>
      </c>
      <c r="C22" s="3">
        <v>203846</v>
      </c>
    </row>
    <row r="23" spans="1:3" x14ac:dyDescent="0.2">
      <c r="A23" t="s">
        <v>347</v>
      </c>
      <c r="B23" s="8">
        <v>22</v>
      </c>
      <c r="C23" s="3">
        <v>9598</v>
      </c>
    </row>
    <row r="24" spans="1:3" x14ac:dyDescent="0.2">
      <c r="A24" t="s">
        <v>348</v>
      </c>
      <c r="B24" s="8">
        <v>23</v>
      </c>
      <c r="C24" s="3">
        <v>3793</v>
      </c>
    </row>
    <row r="25" spans="1:3" x14ac:dyDescent="0.2">
      <c r="A25" t="s">
        <v>349</v>
      </c>
      <c r="B25" s="8">
        <v>24</v>
      </c>
      <c r="C25" s="3">
        <v>28401</v>
      </c>
    </row>
    <row r="26" spans="1:3" x14ac:dyDescent="0.2">
      <c r="A26" t="s">
        <v>350</v>
      </c>
      <c r="B26" s="8">
        <v>25</v>
      </c>
      <c r="C26" s="3">
        <v>9657</v>
      </c>
    </row>
    <row r="27" spans="1:3" x14ac:dyDescent="0.2">
      <c r="A27" t="s">
        <v>351</v>
      </c>
      <c r="B27" s="8">
        <v>26</v>
      </c>
      <c r="C27" s="3">
        <v>30316</v>
      </c>
    </row>
    <row r="28" spans="1:3" x14ac:dyDescent="0.2">
      <c r="A28" t="s">
        <v>352</v>
      </c>
      <c r="B28" s="8">
        <v>27</v>
      </c>
      <c r="C28" s="3">
        <v>23432</v>
      </c>
    </row>
    <row r="29" spans="1:3" x14ac:dyDescent="0.2">
      <c r="A29" t="s">
        <v>353</v>
      </c>
      <c r="B29" s="8">
        <v>28</v>
      </c>
      <c r="C29" s="3">
        <v>9550</v>
      </c>
    </row>
    <row r="30" spans="1:3" x14ac:dyDescent="0.2">
      <c r="A30" t="s">
        <v>354</v>
      </c>
      <c r="B30" s="8">
        <v>29</v>
      </c>
      <c r="C30" s="3">
        <v>598091</v>
      </c>
    </row>
    <row r="31" spans="1:3" x14ac:dyDescent="0.2">
      <c r="A31" t="s">
        <v>355</v>
      </c>
      <c r="B31" s="8">
        <v>30</v>
      </c>
      <c r="C31" s="3">
        <v>41272</v>
      </c>
    </row>
    <row r="32" spans="1:3" x14ac:dyDescent="0.2">
      <c r="A32" t="s">
        <v>356</v>
      </c>
      <c r="B32" s="8">
        <v>31</v>
      </c>
      <c r="C32" s="3">
        <v>11053</v>
      </c>
    </row>
    <row r="33" spans="1:3" x14ac:dyDescent="0.2">
      <c r="A33" t="s">
        <v>357</v>
      </c>
      <c r="B33" s="8">
        <v>32</v>
      </c>
      <c r="C33" s="3">
        <v>14485</v>
      </c>
    </row>
    <row r="34" spans="1:3" x14ac:dyDescent="0.2">
      <c r="A34" t="s">
        <v>358</v>
      </c>
      <c r="B34" s="8">
        <v>33</v>
      </c>
      <c r="C34" s="3">
        <v>38410</v>
      </c>
    </row>
    <row r="35" spans="1:3" x14ac:dyDescent="0.2">
      <c r="A35" t="s">
        <v>359</v>
      </c>
      <c r="B35" s="8">
        <v>34</v>
      </c>
      <c r="C35" s="3">
        <v>44378</v>
      </c>
    </row>
    <row r="36" spans="1:3" x14ac:dyDescent="0.2">
      <c r="A36" t="s">
        <v>360</v>
      </c>
      <c r="B36" s="8">
        <v>35</v>
      </c>
      <c r="C36" s="3">
        <v>14946</v>
      </c>
    </row>
    <row r="37" spans="1:3" x14ac:dyDescent="0.2">
      <c r="A37" t="s">
        <v>361</v>
      </c>
      <c r="B37" s="8">
        <v>36</v>
      </c>
      <c r="C37" s="3">
        <v>32788</v>
      </c>
    </row>
    <row r="38" spans="1:3" x14ac:dyDescent="0.2">
      <c r="A38" t="s">
        <v>362</v>
      </c>
      <c r="B38" s="8">
        <v>37</v>
      </c>
      <c r="C38" s="3">
        <v>8628</v>
      </c>
    </row>
    <row r="39" spans="1:3" x14ac:dyDescent="0.2">
      <c r="A39" t="s">
        <v>363</v>
      </c>
      <c r="B39" s="8">
        <v>38</v>
      </c>
      <c r="C39" s="3">
        <v>16690</v>
      </c>
    </row>
    <row r="40" spans="1:3" x14ac:dyDescent="0.2">
      <c r="A40" t="s">
        <v>364</v>
      </c>
      <c r="B40" s="8">
        <v>39</v>
      </c>
      <c r="C40" s="3">
        <v>14718</v>
      </c>
    </row>
    <row r="41" spans="1:3" x14ac:dyDescent="0.2">
      <c r="A41" t="s">
        <v>365</v>
      </c>
      <c r="B41" s="8">
        <v>40</v>
      </c>
      <c r="C41" s="3">
        <v>20374</v>
      </c>
    </row>
    <row r="42" spans="1:3" x14ac:dyDescent="0.2">
      <c r="A42" t="s">
        <v>366</v>
      </c>
      <c r="B42" s="8">
        <v>41</v>
      </c>
      <c r="C42" s="3">
        <v>38749</v>
      </c>
    </row>
    <row r="43" spans="1:3" x14ac:dyDescent="0.2">
      <c r="A43" t="s">
        <v>367</v>
      </c>
      <c r="B43" s="8">
        <v>42</v>
      </c>
      <c r="C43" s="3">
        <v>57659</v>
      </c>
    </row>
    <row r="44" spans="1:3" x14ac:dyDescent="0.2">
      <c r="A44" t="s">
        <v>368</v>
      </c>
      <c r="B44" s="8">
        <v>43</v>
      </c>
      <c r="C44" s="3">
        <v>178303</v>
      </c>
    </row>
    <row r="45" spans="1:3" x14ac:dyDescent="0.2">
      <c r="A45" t="s">
        <v>369</v>
      </c>
      <c r="B45" s="8">
        <v>44</v>
      </c>
      <c r="C45" s="3">
        <v>52795</v>
      </c>
    </row>
    <row r="46" spans="1:3" x14ac:dyDescent="0.2">
      <c r="A46" t="s">
        <v>370</v>
      </c>
      <c r="B46" s="8">
        <v>45</v>
      </c>
      <c r="C46" s="3">
        <v>1935</v>
      </c>
    </row>
    <row r="47" spans="1:3" x14ac:dyDescent="0.2">
      <c r="A47" t="s">
        <v>371</v>
      </c>
      <c r="B47" s="8">
        <v>46</v>
      </c>
      <c r="C47" s="3">
        <v>27152</v>
      </c>
    </row>
    <row r="48" spans="1:3" x14ac:dyDescent="0.2">
      <c r="A48" t="s">
        <v>372</v>
      </c>
      <c r="B48" s="8">
        <v>48</v>
      </c>
      <c r="C48" s="3">
        <v>13419</v>
      </c>
    </row>
    <row r="49" spans="1:3" x14ac:dyDescent="0.2">
      <c r="A49" t="s">
        <v>373</v>
      </c>
      <c r="B49" s="8">
        <v>49</v>
      </c>
      <c r="C49" s="3">
        <v>6912</v>
      </c>
    </row>
    <row r="50" spans="1:3" x14ac:dyDescent="0.2">
      <c r="A50" t="s">
        <v>374</v>
      </c>
      <c r="B50" s="8">
        <v>50</v>
      </c>
      <c r="C50" s="3">
        <v>8380</v>
      </c>
    </row>
    <row r="51" spans="1:3" x14ac:dyDescent="0.2">
      <c r="A51" t="s">
        <v>375</v>
      </c>
      <c r="B51" s="8">
        <v>51</v>
      </c>
      <c r="C51" s="3">
        <v>10507</v>
      </c>
    </row>
    <row r="52" spans="1:3" x14ac:dyDescent="0.2">
      <c r="A52" t="s">
        <v>376</v>
      </c>
      <c r="B52" s="8">
        <v>52</v>
      </c>
      <c r="C52" s="3">
        <v>41263</v>
      </c>
    </row>
    <row r="53" spans="1:3" x14ac:dyDescent="0.2">
      <c r="A53" t="s">
        <v>377</v>
      </c>
      <c r="B53" s="8">
        <v>53</v>
      </c>
      <c r="C53" s="3">
        <v>96953</v>
      </c>
    </row>
    <row r="54" spans="1:3" x14ac:dyDescent="0.2">
      <c r="A54" t="s">
        <v>378</v>
      </c>
      <c r="B54" s="8">
        <v>54</v>
      </c>
      <c r="C54" s="3">
        <v>23738</v>
      </c>
    </row>
    <row r="55" spans="1:3" x14ac:dyDescent="0.2">
      <c r="A55" t="s">
        <v>379</v>
      </c>
      <c r="B55" s="8">
        <v>55</v>
      </c>
      <c r="C55" s="3">
        <v>15190</v>
      </c>
    </row>
    <row r="56" spans="1:3" x14ac:dyDescent="0.2">
      <c r="A56" t="s">
        <v>380</v>
      </c>
      <c r="B56" s="8">
        <v>56</v>
      </c>
      <c r="C56" s="3">
        <v>11853</v>
      </c>
    </row>
    <row r="57" spans="1:3" x14ac:dyDescent="0.2">
      <c r="A57" t="s">
        <v>381</v>
      </c>
      <c r="B57" s="8">
        <v>57</v>
      </c>
      <c r="C57" s="3">
        <v>7014</v>
      </c>
    </row>
    <row r="58" spans="1:3" x14ac:dyDescent="0.2">
      <c r="A58" t="s">
        <v>382</v>
      </c>
      <c r="B58" s="8">
        <v>58</v>
      </c>
      <c r="C58" s="3">
        <v>32938</v>
      </c>
    </row>
    <row r="59" spans="1:3" x14ac:dyDescent="0.2">
      <c r="A59" t="s">
        <v>383</v>
      </c>
      <c r="B59" s="8">
        <v>59</v>
      </c>
      <c r="C59" s="3">
        <v>8368</v>
      </c>
    </row>
    <row r="60" spans="1:3" x14ac:dyDescent="0.2">
      <c r="A60" t="s">
        <v>384</v>
      </c>
      <c r="B60" s="8">
        <v>60</v>
      </c>
      <c r="C60" s="3">
        <v>54140</v>
      </c>
    </row>
    <row r="61" spans="1:3" x14ac:dyDescent="0.2">
      <c r="A61" t="s">
        <v>385</v>
      </c>
      <c r="B61" s="8">
        <v>62</v>
      </c>
      <c r="C61" s="3">
        <v>13815</v>
      </c>
    </row>
    <row r="62" spans="1:3" x14ac:dyDescent="0.2">
      <c r="A62" t="s">
        <v>386</v>
      </c>
      <c r="B62" s="8">
        <v>63</v>
      </c>
      <c r="C62" s="3">
        <v>9077</v>
      </c>
    </row>
    <row r="63" spans="1:3" x14ac:dyDescent="0.2">
      <c r="A63" t="s">
        <v>387</v>
      </c>
      <c r="B63" s="8">
        <v>65</v>
      </c>
      <c r="C63" s="3">
        <v>21346</v>
      </c>
    </row>
    <row r="64" spans="1:3" x14ac:dyDescent="0.2">
      <c r="A64" t="s">
        <v>388</v>
      </c>
      <c r="B64" s="8">
        <v>66</v>
      </c>
      <c r="C64" s="3">
        <v>10384</v>
      </c>
    </row>
    <row r="65" spans="1:3" x14ac:dyDescent="0.2">
      <c r="A65" t="s">
        <v>389</v>
      </c>
      <c r="B65" s="8">
        <v>67</v>
      </c>
      <c r="C65" s="3">
        <v>18218</v>
      </c>
    </row>
    <row r="66" spans="1:3" x14ac:dyDescent="0.2">
      <c r="A66" t="s">
        <v>390</v>
      </c>
      <c r="B66" s="8">
        <v>68</v>
      </c>
      <c r="C66" s="3">
        <v>18979</v>
      </c>
    </row>
    <row r="67" spans="1:3" x14ac:dyDescent="0.2">
      <c r="A67" t="s">
        <v>391</v>
      </c>
      <c r="B67" s="8">
        <v>69</v>
      </c>
      <c r="C67" s="3">
        <v>21063</v>
      </c>
    </row>
    <row r="68" spans="1:3" x14ac:dyDescent="0.2">
      <c r="A68" t="s">
        <v>392</v>
      </c>
      <c r="B68" s="8">
        <v>70</v>
      </c>
      <c r="C68" s="3">
        <v>16611</v>
      </c>
    </row>
    <row r="69" spans="1:3" x14ac:dyDescent="0.2">
      <c r="A69" t="s">
        <v>393</v>
      </c>
      <c r="B69" s="8">
        <v>71</v>
      </c>
      <c r="C69" s="3">
        <v>52751</v>
      </c>
    </row>
    <row r="70" spans="1:3" x14ac:dyDescent="0.2">
      <c r="A70" t="s">
        <v>394</v>
      </c>
      <c r="B70" s="8">
        <v>72</v>
      </c>
      <c r="C70" s="3">
        <v>13446</v>
      </c>
    </row>
    <row r="71" spans="1:3" x14ac:dyDescent="0.2">
      <c r="A71" t="s">
        <v>395</v>
      </c>
      <c r="B71" s="8">
        <v>73</v>
      </c>
      <c r="C71" s="3">
        <v>21122</v>
      </c>
    </row>
    <row r="72" spans="1:3" x14ac:dyDescent="0.2">
      <c r="A72" t="s">
        <v>396</v>
      </c>
      <c r="B72" s="8">
        <v>74</v>
      </c>
      <c r="C72" s="3">
        <v>242268</v>
      </c>
    </row>
    <row r="73" spans="1:3" x14ac:dyDescent="0.2">
      <c r="A73" t="s">
        <v>397</v>
      </c>
      <c r="B73" s="8">
        <v>75</v>
      </c>
      <c r="C73" s="3">
        <v>196730</v>
      </c>
    </row>
    <row r="74" spans="1:3" x14ac:dyDescent="0.2">
      <c r="A74" t="s">
        <v>398</v>
      </c>
      <c r="B74" s="8">
        <v>77</v>
      </c>
      <c r="C74" s="3">
        <v>33374</v>
      </c>
    </row>
    <row r="75" spans="1:3" x14ac:dyDescent="0.2">
      <c r="A75" t="s">
        <v>399</v>
      </c>
      <c r="B75" s="8">
        <v>78</v>
      </c>
      <c r="C75" s="3">
        <v>5138</v>
      </c>
    </row>
    <row r="76" spans="1:3" x14ac:dyDescent="0.2">
      <c r="A76" t="s">
        <v>400</v>
      </c>
      <c r="B76" s="8">
        <v>79</v>
      </c>
      <c r="C76" s="3">
        <v>8129</v>
      </c>
    </row>
    <row r="77" spans="1:3" x14ac:dyDescent="0.2">
      <c r="A77" t="s">
        <v>401</v>
      </c>
      <c r="B77" s="8">
        <v>80</v>
      </c>
      <c r="C77" s="3">
        <v>51084</v>
      </c>
    </row>
    <row r="78" spans="1:3" x14ac:dyDescent="0.2">
      <c r="A78" t="s">
        <v>402</v>
      </c>
      <c r="B78" s="8">
        <v>81</v>
      </c>
      <c r="C78" s="3">
        <v>16141</v>
      </c>
    </row>
    <row r="79" spans="1:3" x14ac:dyDescent="0.2">
      <c r="A79" t="s">
        <v>403</v>
      </c>
      <c r="B79" s="8">
        <v>82</v>
      </c>
      <c r="C79" s="3">
        <v>47793</v>
      </c>
    </row>
    <row r="80" spans="1:3" x14ac:dyDescent="0.2">
      <c r="A80" t="s">
        <v>404</v>
      </c>
      <c r="B80" s="8">
        <v>83</v>
      </c>
      <c r="C80" s="3">
        <v>38558</v>
      </c>
    </row>
    <row r="81" spans="1:3" x14ac:dyDescent="0.2">
      <c r="A81" t="s">
        <v>405</v>
      </c>
      <c r="B81" s="8">
        <v>84</v>
      </c>
      <c r="C81" s="3">
        <v>25851</v>
      </c>
    </row>
    <row r="82" spans="1:3" x14ac:dyDescent="0.2">
      <c r="A82" t="s">
        <v>406</v>
      </c>
      <c r="B82" s="8">
        <v>85</v>
      </c>
      <c r="C82" s="3">
        <v>29778</v>
      </c>
    </row>
    <row r="83" spans="1:3" x14ac:dyDescent="0.2">
      <c r="A83" t="s">
        <v>407</v>
      </c>
      <c r="B83" s="8">
        <v>86</v>
      </c>
      <c r="C83" s="3">
        <v>36172</v>
      </c>
    </row>
    <row r="84" spans="1:3" x14ac:dyDescent="0.2">
      <c r="A84" t="s">
        <v>408</v>
      </c>
      <c r="B84" s="8">
        <v>87</v>
      </c>
      <c r="C84" s="3">
        <v>18229</v>
      </c>
    </row>
    <row r="85" spans="1:3" x14ac:dyDescent="0.2">
      <c r="A85" t="s">
        <v>409</v>
      </c>
      <c r="B85" s="8">
        <v>88</v>
      </c>
      <c r="C85" s="3">
        <v>69801</v>
      </c>
    </row>
    <row r="86" spans="1:3" x14ac:dyDescent="0.2">
      <c r="A86" t="s">
        <v>410</v>
      </c>
      <c r="B86" s="8">
        <v>89</v>
      </c>
      <c r="C86" s="3">
        <v>72619</v>
      </c>
    </row>
    <row r="87" spans="1:3" x14ac:dyDescent="0.2">
      <c r="A87" t="s">
        <v>411</v>
      </c>
      <c r="B87" s="8">
        <v>90</v>
      </c>
      <c r="C87" s="3">
        <v>7504</v>
      </c>
    </row>
    <row r="88" spans="1:3" x14ac:dyDescent="0.2">
      <c r="A88" t="s">
        <v>412</v>
      </c>
      <c r="B88" s="8">
        <v>91</v>
      </c>
      <c r="C88" s="3">
        <v>12362</v>
      </c>
    </row>
    <row r="89" spans="1:3" x14ac:dyDescent="0.2">
      <c r="A89" t="s">
        <v>413</v>
      </c>
      <c r="B89" s="8">
        <v>92</v>
      </c>
      <c r="C89" s="3">
        <v>60941</v>
      </c>
    </row>
    <row r="90" spans="1:3" x14ac:dyDescent="0.2">
      <c r="A90" t="s">
        <v>414</v>
      </c>
      <c r="B90" s="8">
        <v>93</v>
      </c>
      <c r="C90" s="3">
        <v>25597</v>
      </c>
    </row>
    <row r="91" spans="1:3" x14ac:dyDescent="0.2">
      <c r="A91" t="s">
        <v>415</v>
      </c>
      <c r="B91" s="8">
        <v>94</v>
      </c>
      <c r="C91" s="3">
        <v>44834</v>
      </c>
    </row>
    <row r="92" spans="1:3" x14ac:dyDescent="0.2">
      <c r="A92" t="s">
        <v>416</v>
      </c>
      <c r="B92" s="8">
        <v>95</v>
      </c>
      <c r="C92" s="3">
        <v>14506</v>
      </c>
    </row>
    <row r="93" spans="1:3" x14ac:dyDescent="0.2">
      <c r="A93" t="s">
        <v>417</v>
      </c>
      <c r="B93" s="8">
        <v>96</v>
      </c>
      <c r="C93" s="3">
        <v>61108</v>
      </c>
    </row>
    <row r="94" spans="1:3" x14ac:dyDescent="0.2">
      <c r="A94" t="s">
        <v>418</v>
      </c>
      <c r="B94" s="8">
        <v>97</v>
      </c>
      <c r="C94" s="3">
        <v>30649</v>
      </c>
    </row>
    <row r="95" spans="1:3" x14ac:dyDescent="0.2">
      <c r="A95" t="s">
        <v>419</v>
      </c>
      <c r="B95" s="8">
        <v>98</v>
      </c>
      <c r="C95" s="3">
        <v>46236</v>
      </c>
    </row>
    <row r="96" spans="1:3" x14ac:dyDescent="0.2">
      <c r="A96" t="s">
        <v>420</v>
      </c>
      <c r="B96" s="8">
        <v>101</v>
      </c>
      <c r="C96" s="3">
        <v>69247</v>
      </c>
    </row>
    <row r="97" spans="1:3" x14ac:dyDescent="0.2">
      <c r="A97" t="s">
        <v>421</v>
      </c>
      <c r="B97" s="8">
        <v>102</v>
      </c>
      <c r="C97" s="3">
        <v>21473</v>
      </c>
    </row>
    <row r="98" spans="1:3" x14ac:dyDescent="0.2">
      <c r="A98" t="s">
        <v>422</v>
      </c>
      <c r="B98" s="8">
        <v>103</v>
      </c>
      <c r="C98" s="3">
        <v>6888</v>
      </c>
    </row>
    <row r="99" spans="1:3" x14ac:dyDescent="0.2">
      <c r="A99" t="s">
        <v>423</v>
      </c>
      <c r="B99" s="8">
        <v>104</v>
      </c>
      <c r="C99" s="3">
        <v>38826</v>
      </c>
    </row>
    <row r="100" spans="1:3" x14ac:dyDescent="0.2">
      <c r="A100" t="s">
        <v>424</v>
      </c>
      <c r="B100" s="8">
        <v>106</v>
      </c>
      <c r="C100" s="3">
        <v>12438</v>
      </c>
    </row>
    <row r="101" spans="1:3" x14ac:dyDescent="0.2">
      <c r="A101" t="s">
        <v>425</v>
      </c>
      <c r="B101" s="8">
        <v>107</v>
      </c>
      <c r="C101" s="3">
        <v>7236</v>
      </c>
    </row>
    <row r="102" spans="1:3" x14ac:dyDescent="0.2">
      <c r="A102" t="s">
        <v>426</v>
      </c>
      <c r="B102" s="8">
        <v>108</v>
      </c>
      <c r="C102" s="3">
        <v>72571</v>
      </c>
    </row>
    <row r="103" spans="1:3" x14ac:dyDescent="0.2">
      <c r="A103" t="s">
        <v>427</v>
      </c>
      <c r="B103" s="8">
        <v>109</v>
      </c>
      <c r="C103" s="3">
        <v>7301</v>
      </c>
    </row>
    <row r="104" spans="1:3" x14ac:dyDescent="0.2">
      <c r="A104" t="s">
        <v>428</v>
      </c>
      <c r="B104" s="8">
        <v>110</v>
      </c>
      <c r="C104" s="3">
        <v>17330</v>
      </c>
    </row>
    <row r="105" spans="1:3" x14ac:dyDescent="0.2">
      <c r="A105" t="s">
        <v>429</v>
      </c>
      <c r="B105" s="8">
        <v>111</v>
      </c>
      <c r="C105" s="3">
        <v>9206</v>
      </c>
    </row>
    <row r="106" spans="1:3" x14ac:dyDescent="0.2">
      <c r="A106" t="s">
        <v>430</v>
      </c>
      <c r="B106" s="8">
        <v>112</v>
      </c>
      <c r="C106" s="3">
        <v>149143</v>
      </c>
    </row>
    <row r="107" spans="1:3" x14ac:dyDescent="0.2">
      <c r="A107" t="s">
        <v>431</v>
      </c>
      <c r="B107" s="8">
        <v>113</v>
      </c>
      <c r="C107" s="3">
        <v>25488</v>
      </c>
    </row>
    <row r="108" spans="1:3" x14ac:dyDescent="0.2">
      <c r="A108" t="s">
        <v>432</v>
      </c>
      <c r="B108" s="8">
        <v>114</v>
      </c>
      <c r="C108" s="3">
        <v>30889</v>
      </c>
    </row>
    <row r="109" spans="1:3" x14ac:dyDescent="0.2">
      <c r="A109" t="s">
        <v>433</v>
      </c>
      <c r="B109" s="8">
        <v>115</v>
      </c>
      <c r="C109" s="3">
        <v>78002</v>
      </c>
    </row>
    <row r="110" spans="1:3" x14ac:dyDescent="0.2">
      <c r="A110" t="s">
        <v>434</v>
      </c>
      <c r="B110" s="8">
        <v>116</v>
      </c>
      <c r="C110" s="3">
        <v>18810</v>
      </c>
    </row>
    <row r="111" spans="1:3" x14ac:dyDescent="0.2">
      <c r="A111" t="s">
        <v>435</v>
      </c>
      <c r="B111" s="8">
        <v>117</v>
      </c>
      <c r="C111" s="3">
        <v>230453</v>
      </c>
    </row>
    <row r="112" spans="1:3" x14ac:dyDescent="0.2">
      <c r="A112" t="s">
        <v>436</v>
      </c>
      <c r="B112" s="8">
        <v>118</v>
      </c>
      <c r="C112" s="3">
        <v>339860</v>
      </c>
    </row>
    <row r="113" spans="1:3" x14ac:dyDescent="0.2">
      <c r="A113" t="s">
        <v>437</v>
      </c>
      <c r="B113" s="8">
        <v>119</v>
      </c>
      <c r="C113" s="3">
        <v>6864</v>
      </c>
    </row>
    <row r="114" spans="1:3" x14ac:dyDescent="0.2">
      <c r="A114" t="s">
        <v>438</v>
      </c>
      <c r="B114" s="8">
        <v>120</v>
      </c>
      <c r="C114" s="3">
        <v>52679</v>
      </c>
    </row>
    <row r="115" spans="1:3" x14ac:dyDescent="0.2">
      <c r="A115" t="s">
        <v>439</v>
      </c>
      <c r="B115" s="8">
        <v>121</v>
      </c>
      <c r="C115" s="3">
        <v>152072</v>
      </c>
    </row>
    <row r="116" spans="1:3" x14ac:dyDescent="0.2">
      <c r="A116" t="s">
        <v>440</v>
      </c>
      <c r="B116" s="8">
        <v>122</v>
      </c>
      <c r="C116" s="3">
        <v>8930</v>
      </c>
    </row>
    <row r="117" spans="1:3" x14ac:dyDescent="0.2">
      <c r="A117" t="s">
        <v>441</v>
      </c>
      <c r="B117" s="8">
        <v>123</v>
      </c>
      <c r="C117" s="3">
        <v>281765</v>
      </c>
    </row>
    <row r="118" spans="1:3" x14ac:dyDescent="0.2">
      <c r="A118" t="s">
        <v>442</v>
      </c>
      <c r="B118" s="8">
        <v>124</v>
      </c>
      <c r="C118" s="3">
        <v>122107</v>
      </c>
    </row>
    <row r="119" spans="1:3" x14ac:dyDescent="0.2">
      <c r="A119" t="s">
        <v>443</v>
      </c>
      <c r="B119" s="8">
        <v>126</v>
      </c>
      <c r="C119" s="3">
        <v>19574</v>
      </c>
    </row>
    <row r="120" spans="1:3" x14ac:dyDescent="0.2">
      <c r="A120" t="s">
        <v>444</v>
      </c>
      <c r="B120" s="8">
        <v>127</v>
      </c>
      <c r="C120" s="3">
        <v>79656</v>
      </c>
    </row>
    <row r="121" spans="1:3" x14ac:dyDescent="0.2">
      <c r="A121" t="s">
        <v>445</v>
      </c>
      <c r="B121" s="8">
        <v>128</v>
      </c>
      <c r="C121" s="3">
        <v>384961</v>
      </c>
    </row>
    <row r="122" spans="1:3" x14ac:dyDescent="0.2">
      <c r="A122" t="s">
        <v>446</v>
      </c>
      <c r="B122" s="8">
        <v>130</v>
      </c>
      <c r="C122" s="3">
        <v>19429</v>
      </c>
    </row>
    <row r="123" spans="1:3" x14ac:dyDescent="0.2">
      <c r="A123" t="s">
        <v>447</v>
      </c>
      <c r="B123" s="8">
        <v>131</v>
      </c>
      <c r="C123" s="3">
        <v>37910</v>
      </c>
    </row>
    <row r="124" spans="1:3" x14ac:dyDescent="0.2">
      <c r="A124" t="s">
        <v>448</v>
      </c>
      <c r="B124" s="8">
        <v>132</v>
      </c>
      <c r="C124" s="3">
        <v>21654</v>
      </c>
    </row>
    <row r="125" spans="1:3" x14ac:dyDescent="0.2">
      <c r="A125" t="s">
        <v>354</v>
      </c>
      <c r="B125" s="8">
        <v>134</v>
      </c>
      <c r="C125" s="3">
        <v>10264</v>
      </c>
    </row>
    <row r="126" spans="1:3" x14ac:dyDescent="0.2">
      <c r="A126" t="s">
        <v>449</v>
      </c>
      <c r="B126" s="8">
        <v>135</v>
      </c>
      <c r="C126" s="3">
        <v>13179</v>
      </c>
    </row>
    <row r="127" spans="1:3" x14ac:dyDescent="0.2">
      <c r="A127" t="s">
        <v>450</v>
      </c>
      <c r="B127" s="8">
        <v>136</v>
      </c>
      <c r="C127" s="3">
        <v>190847</v>
      </c>
    </row>
    <row r="128" spans="1:3" x14ac:dyDescent="0.2">
      <c r="A128" t="s">
        <v>451</v>
      </c>
      <c r="B128" s="8">
        <v>137</v>
      </c>
      <c r="C128" s="3">
        <v>3719</v>
      </c>
    </row>
    <row r="129" spans="1:3" x14ac:dyDescent="0.2">
      <c r="A129" t="s">
        <v>452</v>
      </c>
      <c r="B129" s="8">
        <v>139</v>
      </c>
      <c r="C129" s="3">
        <v>18844</v>
      </c>
    </row>
    <row r="130" spans="1:3" x14ac:dyDescent="0.2">
      <c r="A130" t="s">
        <v>453</v>
      </c>
      <c r="B130" s="8">
        <v>142</v>
      </c>
      <c r="C130" s="3">
        <v>8712</v>
      </c>
    </row>
    <row r="131" spans="1:3" x14ac:dyDescent="0.2">
      <c r="A131" t="s">
        <v>454</v>
      </c>
      <c r="B131" s="8">
        <v>143</v>
      </c>
      <c r="C131" s="3">
        <v>26521</v>
      </c>
    </row>
    <row r="132" spans="1:3" x14ac:dyDescent="0.2">
      <c r="A132" t="s">
        <v>455</v>
      </c>
      <c r="B132" s="8">
        <v>144</v>
      </c>
      <c r="C132" s="3">
        <v>7878</v>
      </c>
    </row>
    <row r="133" spans="1:3" x14ac:dyDescent="0.2">
      <c r="A133" t="s">
        <v>456</v>
      </c>
      <c r="B133" s="8">
        <v>202</v>
      </c>
      <c r="C133" s="3">
        <v>3794</v>
      </c>
    </row>
    <row r="134" spans="1:3" x14ac:dyDescent="0.2">
      <c r="A134" t="s">
        <v>457</v>
      </c>
      <c r="B134" s="8">
        <v>207</v>
      </c>
      <c r="C134" s="3">
        <v>3095</v>
      </c>
    </row>
    <row r="135" spans="1:3" x14ac:dyDescent="0.2">
      <c r="A135" t="s">
        <v>458</v>
      </c>
      <c r="B135" s="8">
        <v>218</v>
      </c>
      <c r="C135" s="3">
        <v>2806</v>
      </c>
    </row>
    <row r="136" spans="1:3" x14ac:dyDescent="0.2">
      <c r="A136" t="s">
        <v>459</v>
      </c>
      <c r="B136" s="8">
        <v>219</v>
      </c>
      <c r="C136" s="3">
        <v>1708</v>
      </c>
    </row>
    <row r="137" spans="1:3" x14ac:dyDescent="0.2">
      <c r="A137" t="s">
        <v>460</v>
      </c>
      <c r="B137" s="8">
        <v>900</v>
      </c>
      <c r="C137" s="3">
        <v>36639</v>
      </c>
    </row>
  </sheetData>
  <sheetProtection password="CB13" sheet="1" objects="1" scenarios="1"/>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508"/>
  <sheetViews>
    <sheetView workbookViewId="0">
      <selection activeCell="A6" sqref="A6"/>
    </sheetView>
  </sheetViews>
  <sheetFormatPr defaultRowHeight="12.75" x14ac:dyDescent="0.2"/>
  <cols>
    <col min="1" max="1" width="39.85546875" style="38" customWidth="1"/>
    <col min="2" max="2" width="6" style="39" customWidth="1"/>
    <col min="3" max="19" width="9.140625" style="22"/>
    <col min="20" max="20" width="22" style="22" bestFit="1" customWidth="1"/>
    <col min="21" max="25" width="9.140625" style="22"/>
    <col min="26" max="26" width="9.140625" style="21"/>
    <col min="27" max="27" width="11.7109375" style="22" customWidth="1"/>
    <col min="28" max="28" width="12.42578125" style="22" customWidth="1"/>
    <col min="29" max="29" width="14" style="22" customWidth="1"/>
    <col min="30" max="30" width="9.140625" style="22"/>
    <col min="31" max="31" width="13" style="22" customWidth="1"/>
    <col min="32" max="32" width="10.5703125" style="22" customWidth="1"/>
    <col min="33" max="33" width="10" style="22" bestFit="1" customWidth="1"/>
    <col min="34" max="35" width="9.140625" style="22"/>
    <col min="36" max="37" width="10" style="22" bestFit="1" customWidth="1"/>
    <col min="38" max="40" width="9.140625" style="22"/>
    <col min="41" max="41" width="11.85546875" style="22" customWidth="1"/>
    <col min="42" max="44" width="9.140625" style="22"/>
    <col min="45" max="45" width="10.140625" style="22" customWidth="1"/>
    <col min="46" max="47" width="9.140625" style="22"/>
    <col min="48" max="48" width="11.42578125" style="22" customWidth="1"/>
    <col min="49" max="49" width="11.7109375" style="22" customWidth="1"/>
    <col min="50" max="51" width="9.140625" style="22"/>
    <col min="52" max="52" width="10" style="22" customWidth="1"/>
    <col min="53" max="53" width="10.28515625" style="22" customWidth="1"/>
    <col min="54" max="56" width="9.140625" style="22"/>
    <col min="57" max="57" width="9.85546875" style="22" customWidth="1"/>
    <col min="58" max="59" width="9.140625" style="22"/>
    <col min="60" max="60" width="10.5703125" style="22" customWidth="1"/>
    <col min="61" max="61" width="10" style="22" customWidth="1"/>
    <col min="62" max="16384" width="9.140625" style="22"/>
  </cols>
  <sheetData>
    <row r="1" spans="1:61" x14ac:dyDescent="0.2">
      <c r="A1" s="38" t="s">
        <v>461</v>
      </c>
      <c r="B1" s="39" t="s">
        <v>462</v>
      </c>
      <c r="I1" s="40" t="s">
        <v>463</v>
      </c>
      <c r="U1" s="22" t="s">
        <v>464</v>
      </c>
      <c r="W1" s="22" t="s">
        <v>464</v>
      </c>
      <c r="Z1" s="21" t="s">
        <v>465</v>
      </c>
      <c r="AD1" s="22" t="s">
        <v>466</v>
      </c>
      <c r="AH1" s="22" t="s">
        <v>467</v>
      </c>
      <c r="AL1" s="22" t="s">
        <v>468</v>
      </c>
      <c r="AP1" s="22" t="s">
        <v>469</v>
      </c>
      <c r="AT1" s="22" t="s">
        <v>470</v>
      </c>
      <c r="AX1" s="22" t="s">
        <v>471</v>
      </c>
      <c r="BB1" s="22" t="s">
        <v>472</v>
      </c>
      <c r="BF1" s="22" t="s">
        <v>473</v>
      </c>
    </row>
    <row r="2" spans="1:61" x14ac:dyDescent="0.2">
      <c r="A2" s="38" t="s">
        <v>474</v>
      </c>
      <c r="B2" s="39">
        <v>1</v>
      </c>
      <c r="I2" s="41"/>
      <c r="U2" s="22" t="s">
        <v>475</v>
      </c>
      <c r="W2" s="22" t="s">
        <v>475</v>
      </c>
      <c r="Z2" s="23" t="s">
        <v>476</v>
      </c>
      <c r="AA2" s="24" t="s">
        <v>477</v>
      </c>
      <c r="AB2" s="24" t="s">
        <v>478</v>
      </c>
      <c r="AC2" s="24" t="s">
        <v>479</v>
      </c>
      <c r="AD2" s="23" t="s">
        <v>476</v>
      </c>
      <c r="AE2" s="24" t="s">
        <v>477</v>
      </c>
      <c r="AF2" s="24" t="s">
        <v>478</v>
      </c>
      <c r="AG2" s="24" t="s">
        <v>479</v>
      </c>
      <c r="AH2" s="23" t="s">
        <v>476</v>
      </c>
      <c r="AI2" s="24" t="s">
        <v>477</v>
      </c>
      <c r="AJ2" s="24" t="s">
        <v>478</v>
      </c>
      <c r="AK2" s="24" t="s">
        <v>479</v>
      </c>
      <c r="AL2" s="23" t="s">
        <v>476</v>
      </c>
      <c r="AM2" s="24" t="s">
        <v>477</v>
      </c>
      <c r="AN2" s="24" t="s">
        <v>478</v>
      </c>
      <c r="AO2" s="24" t="s">
        <v>479</v>
      </c>
      <c r="AP2" s="23" t="s">
        <v>476</v>
      </c>
      <c r="AQ2" s="24" t="s">
        <v>477</v>
      </c>
      <c r="AR2" s="24" t="s">
        <v>478</v>
      </c>
      <c r="AS2" s="24" t="s">
        <v>479</v>
      </c>
      <c r="AT2" s="23" t="s">
        <v>476</v>
      </c>
      <c r="AU2" s="24" t="s">
        <v>477</v>
      </c>
      <c r="AV2" s="24" t="s">
        <v>478</v>
      </c>
      <c r="AW2" s="24" t="s">
        <v>479</v>
      </c>
      <c r="AX2" s="23" t="s">
        <v>476</v>
      </c>
      <c r="AY2" s="24" t="s">
        <v>477</v>
      </c>
      <c r="AZ2" s="24" t="s">
        <v>478</v>
      </c>
      <c r="BA2" s="24" t="s">
        <v>479</v>
      </c>
      <c r="BB2" s="23" t="s">
        <v>476</v>
      </c>
      <c r="BC2" s="24" t="s">
        <v>477</v>
      </c>
      <c r="BD2" s="24" t="s">
        <v>478</v>
      </c>
      <c r="BE2" s="24" t="s">
        <v>479</v>
      </c>
      <c r="BF2" s="23" t="s">
        <v>476</v>
      </c>
      <c r="BG2" s="24" t="s">
        <v>477</v>
      </c>
      <c r="BH2" s="24" t="s">
        <v>478</v>
      </c>
      <c r="BI2" s="24" t="s">
        <v>479</v>
      </c>
    </row>
    <row r="3" spans="1:61" x14ac:dyDescent="0.2">
      <c r="A3" s="38" t="s">
        <v>480</v>
      </c>
      <c r="B3" s="39">
        <v>2</v>
      </c>
      <c r="H3" s="42" t="s">
        <v>481</v>
      </c>
      <c r="I3" s="41" t="s">
        <v>481</v>
      </c>
      <c r="W3" s="22" t="s">
        <v>482</v>
      </c>
      <c r="Z3" s="25">
        <v>1</v>
      </c>
      <c r="AA3" s="26">
        <v>1</v>
      </c>
      <c r="AB3" s="27" t="s">
        <v>464</v>
      </c>
      <c r="AC3" s="43">
        <v>1786364.85</v>
      </c>
      <c r="AD3" s="25">
        <v>1</v>
      </c>
      <c r="AE3" s="26">
        <v>2</v>
      </c>
      <c r="AF3" s="27" t="s">
        <v>464</v>
      </c>
      <c r="AG3" s="43">
        <v>274686.67</v>
      </c>
      <c r="AH3" s="25">
        <v>1</v>
      </c>
      <c r="AI3" s="26">
        <v>3</v>
      </c>
      <c r="AJ3" s="27" t="s">
        <v>464</v>
      </c>
      <c r="AK3" s="43"/>
      <c r="AL3" s="25">
        <v>1</v>
      </c>
      <c r="AM3" s="26">
        <v>4</v>
      </c>
      <c r="AN3" s="27" t="s">
        <v>464</v>
      </c>
      <c r="AO3" s="43">
        <v>285018.61</v>
      </c>
      <c r="AP3" s="25"/>
      <c r="AQ3" s="26"/>
      <c r="AR3" s="27"/>
      <c r="AS3" s="29"/>
      <c r="AT3" s="25">
        <v>1</v>
      </c>
      <c r="AU3" s="26">
        <v>6</v>
      </c>
      <c r="AV3" s="27" t="s">
        <v>464</v>
      </c>
      <c r="AW3" s="43">
        <v>97040.22</v>
      </c>
      <c r="AX3" s="25"/>
      <c r="AY3" s="26"/>
      <c r="AZ3" s="27"/>
      <c r="BA3" s="29"/>
      <c r="BB3" s="25"/>
      <c r="BC3" s="26"/>
      <c r="BD3" s="30"/>
      <c r="BE3" s="29"/>
      <c r="BF3" s="25">
        <v>1</v>
      </c>
      <c r="BG3" s="26">
        <v>9</v>
      </c>
      <c r="BH3" s="27" t="s">
        <v>464</v>
      </c>
      <c r="BI3" s="43">
        <v>94384.84</v>
      </c>
    </row>
    <row r="4" spans="1:61" x14ac:dyDescent="0.2">
      <c r="A4" s="38" t="s">
        <v>483</v>
      </c>
      <c r="B4" s="39">
        <v>101</v>
      </c>
      <c r="H4" s="42" t="s">
        <v>484</v>
      </c>
      <c r="I4" s="41" t="s">
        <v>485</v>
      </c>
      <c r="Z4" s="25">
        <v>2</v>
      </c>
      <c r="AA4" s="26">
        <v>1</v>
      </c>
      <c r="AB4" s="27" t="s">
        <v>475</v>
      </c>
      <c r="AC4" s="43">
        <v>1442772.07</v>
      </c>
      <c r="AD4" s="25">
        <v>2</v>
      </c>
      <c r="AE4" s="26">
        <v>2</v>
      </c>
      <c r="AF4" s="27" t="s">
        <v>475</v>
      </c>
      <c r="AG4" s="43">
        <v>84026.79</v>
      </c>
      <c r="AH4" s="25">
        <v>2</v>
      </c>
      <c r="AI4" s="26">
        <v>3</v>
      </c>
      <c r="AJ4" s="27" t="s">
        <v>475</v>
      </c>
      <c r="AK4" s="43"/>
      <c r="AL4" s="25">
        <v>2</v>
      </c>
      <c r="AM4" s="26">
        <v>4</v>
      </c>
      <c r="AN4" s="27" t="s">
        <v>475</v>
      </c>
      <c r="AO4" s="43">
        <v>309434.74</v>
      </c>
      <c r="AP4" s="25"/>
      <c r="AQ4" s="26"/>
      <c r="AR4" s="27"/>
      <c r="AS4" s="29"/>
      <c r="AT4" s="25">
        <v>2</v>
      </c>
      <c r="AU4" s="26">
        <v>6</v>
      </c>
      <c r="AV4" s="27" t="s">
        <v>475</v>
      </c>
      <c r="AW4" s="43">
        <v>103428.7</v>
      </c>
      <c r="AX4" s="25"/>
      <c r="AY4" s="26"/>
      <c r="AZ4" s="27"/>
      <c r="BA4" s="29"/>
      <c r="BB4" s="25"/>
      <c r="BC4" s="26"/>
      <c r="BD4" s="30"/>
      <c r="BE4" s="29"/>
      <c r="BF4" s="25">
        <v>2</v>
      </c>
      <c r="BG4" s="26">
        <v>9</v>
      </c>
      <c r="BH4" s="27" t="s">
        <v>475</v>
      </c>
      <c r="BI4" s="43"/>
    </row>
    <row r="5" spans="1:61" x14ac:dyDescent="0.2">
      <c r="A5" s="38" t="s">
        <v>486</v>
      </c>
      <c r="B5" s="39">
        <v>3</v>
      </c>
      <c r="H5" s="42" t="s">
        <v>487</v>
      </c>
      <c r="I5" s="41" t="s">
        <v>488</v>
      </c>
      <c r="Z5" s="25">
        <v>3</v>
      </c>
      <c r="AA5" s="26">
        <v>1</v>
      </c>
      <c r="AB5" s="27" t="s">
        <v>464</v>
      </c>
      <c r="AC5" s="43">
        <v>483805.33</v>
      </c>
      <c r="AD5" s="25">
        <v>3</v>
      </c>
      <c r="AE5" s="26">
        <v>2</v>
      </c>
      <c r="AF5" s="27" t="s">
        <v>464</v>
      </c>
      <c r="AG5" s="43"/>
      <c r="AH5" s="25">
        <v>3</v>
      </c>
      <c r="AI5" s="26">
        <v>3</v>
      </c>
      <c r="AJ5" s="27" t="s">
        <v>464</v>
      </c>
      <c r="AK5" s="43">
        <v>42166.04</v>
      </c>
      <c r="AL5" s="25">
        <v>3</v>
      </c>
      <c r="AM5" s="26">
        <v>4</v>
      </c>
      <c r="AN5" s="27" t="s">
        <v>464</v>
      </c>
      <c r="AO5" s="43">
        <v>106591.23</v>
      </c>
      <c r="AP5" s="25"/>
      <c r="AQ5" s="26"/>
      <c r="AR5" s="27"/>
      <c r="AS5" s="29"/>
      <c r="AT5" s="25">
        <v>3</v>
      </c>
      <c r="AU5" s="26">
        <v>6</v>
      </c>
      <c r="AV5" s="27" t="s">
        <v>464</v>
      </c>
      <c r="AW5" s="43">
        <v>2476.63</v>
      </c>
      <c r="AX5" s="25"/>
      <c r="AY5" s="26"/>
      <c r="AZ5" s="27"/>
      <c r="BA5" s="29"/>
      <c r="BB5" s="25"/>
      <c r="BC5" s="26"/>
      <c r="BD5" s="30"/>
      <c r="BE5" s="29"/>
      <c r="BF5" s="25">
        <v>3</v>
      </c>
      <c r="BG5" s="26">
        <v>9</v>
      </c>
      <c r="BH5" s="27" t="s">
        <v>464</v>
      </c>
      <c r="BI5" s="43"/>
    </row>
    <row r="6" spans="1:61" x14ac:dyDescent="0.2">
      <c r="A6" s="38" t="s">
        <v>489</v>
      </c>
      <c r="B6" s="39">
        <v>4</v>
      </c>
      <c r="H6" s="42" t="s">
        <v>490</v>
      </c>
      <c r="I6" s="41" t="s">
        <v>491</v>
      </c>
      <c r="W6" s="38" t="s">
        <v>464</v>
      </c>
      <c r="Z6" s="25">
        <v>4</v>
      </c>
      <c r="AA6" s="26">
        <v>1</v>
      </c>
      <c r="AB6" s="27" t="s">
        <v>464</v>
      </c>
      <c r="AC6" s="43">
        <v>346908.37</v>
      </c>
      <c r="AD6" s="25">
        <v>4</v>
      </c>
      <c r="AE6" s="26">
        <v>2</v>
      </c>
      <c r="AF6" s="27" t="s">
        <v>464</v>
      </c>
      <c r="AG6" s="43"/>
      <c r="AH6" s="25">
        <v>4</v>
      </c>
      <c r="AI6" s="26">
        <v>3</v>
      </c>
      <c r="AJ6" s="27" t="s">
        <v>464</v>
      </c>
      <c r="AK6" s="43"/>
      <c r="AL6" s="25">
        <v>4</v>
      </c>
      <c r="AM6" s="26">
        <v>4</v>
      </c>
      <c r="AN6" s="27" t="s">
        <v>464</v>
      </c>
      <c r="AO6" s="43">
        <v>65194.85</v>
      </c>
      <c r="AP6" s="25"/>
      <c r="AQ6" s="26"/>
      <c r="AR6" s="27"/>
      <c r="AS6" s="29"/>
      <c r="AT6" s="25">
        <v>4</v>
      </c>
      <c r="AU6" s="26">
        <v>6</v>
      </c>
      <c r="AV6" s="27" t="s">
        <v>464</v>
      </c>
      <c r="AW6" s="43">
        <v>4599.45</v>
      </c>
      <c r="AX6" s="25"/>
      <c r="AY6" s="26"/>
      <c r="AZ6" s="27"/>
      <c r="BA6" s="29"/>
      <c r="BB6" s="25"/>
      <c r="BC6" s="26"/>
      <c r="BD6" s="30"/>
      <c r="BE6" s="29"/>
      <c r="BF6" s="25">
        <v>4</v>
      </c>
      <c r="BG6" s="26">
        <v>9</v>
      </c>
      <c r="BH6" s="27" t="s">
        <v>464</v>
      </c>
      <c r="BI6" s="43"/>
    </row>
    <row r="7" spans="1:61" x14ac:dyDescent="0.2">
      <c r="A7" s="38" t="s">
        <v>492</v>
      </c>
      <c r="B7" s="39">
        <v>5</v>
      </c>
      <c r="H7" s="42" t="s">
        <v>493</v>
      </c>
      <c r="I7" s="41" t="s">
        <v>494</v>
      </c>
      <c r="W7" s="38" t="s">
        <v>475</v>
      </c>
      <c r="Z7" s="25">
        <v>5</v>
      </c>
      <c r="AA7" s="26">
        <v>1</v>
      </c>
      <c r="AB7" s="27" t="s">
        <v>475</v>
      </c>
      <c r="AC7" s="43">
        <v>885018.8</v>
      </c>
      <c r="AD7" s="25">
        <v>5</v>
      </c>
      <c r="AE7" s="26">
        <v>2</v>
      </c>
      <c r="AF7" s="27" t="s">
        <v>475</v>
      </c>
      <c r="AG7" s="43"/>
      <c r="AH7" s="25">
        <v>5</v>
      </c>
      <c r="AI7" s="26">
        <v>3</v>
      </c>
      <c r="AJ7" s="27" t="s">
        <v>475</v>
      </c>
      <c r="AK7" s="43"/>
      <c r="AL7" s="25">
        <v>5</v>
      </c>
      <c r="AM7" s="26">
        <v>4</v>
      </c>
      <c r="AN7" s="27" t="s">
        <v>475</v>
      </c>
      <c r="AO7" s="43">
        <v>157542.35</v>
      </c>
      <c r="AP7" s="25"/>
      <c r="AQ7" s="26"/>
      <c r="AR7" s="27"/>
      <c r="AS7" s="29"/>
      <c r="AT7" s="25">
        <v>5</v>
      </c>
      <c r="AU7" s="26">
        <v>6</v>
      </c>
      <c r="AV7" s="27" t="s">
        <v>475</v>
      </c>
      <c r="AW7" s="43">
        <v>943.48</v>
      </c>
      <c r="AX7" s="25"/>
      <c r="AY7" s="26"/>
      <c r="AZ7" s="27"/>
      <c r="BA7" s="29"/>
      <c r="BB7" s="25"/>
      <c r="BC7" s="26"/>
      <c r="BD7" s="30"/>
      <c r="BE7" s="29"/>
      <c r="BF7" s="25">
        <v>5</v>
      </c>
      <c r="BG7" s="26">
        <v>9</v>
      </c>
      <c r="BH7" s="27" t="s">
        <v>475</v>
      </c>
      <c r="BI7" s="43"/>
    </row>
    <row r="8" spans="1:61" x14ac:dyDescent="0.2">
      <c r="A8" s="38" t="s">
        <v>495</v>
      </c>
      <c r="B8" s="39">
        <v>6</v>
      </c>
      <c r="H8" s="42" t="s">
        <v>496</v>
      </c>
      <c r="I8" s="41" t="s">
        <v>497</v>
      </c>
      <c r="W8" s="38"/>
      <c r="X8" s="44"/>
      <c r="Z8" s="25">
        <v>6</v>
      </c>
      <c r="AA8" s="26">
        <v>1</v>
      </c>
      <c r="AB8" s="27" t="s">
        <v>475</v>
      </c>
      <c r="AC8" s="43">
        <v>567155.55000000005</v>
      </c>
      <c r="AD8" s="25">
        <v>6</v>
      </c>
      <c r="AE8" s="26">
        <v>2</v>
      </c>
      <c r="AF8" s="27" t="s">
        <v>475</v>
      </c>
      <c r="AG8" s="43"/>
      <c r="AH8" s="25">
        <v>6</v>
      </c>
      <c r="AI8" s="26">
        <v>3</v>
      </c>
      <c r="AJ8" s="27" t="s">
        <v>475</v>
      </c>
      <c r="AK8" s="43"/>
      <c r="AL8" s="25">
        <v>6</v>
      </c>
      <c r="AM8" s="26">
        <v>4</v>
      </c>
      <c r="AN8" s="27" t="s">
        <v>475</v>
      </c>
      <c r="AO8" s="43">
        <v>87175.73</v>
      </c>
      <c r="AP8" s="25"/>
      <c r="AQ8" s="26"/>
      <c r="AR8" s="27"/>
      <c r="AS8" s="29"/>
      <c r="AT8" s="25">
        <v>6</v>
      </c>
      <c r="AU8" s="26">
        <v>6</v>
      </c>
      <c r="AV8" s="27" t="s">
        <v>475</v>
      </c>
      <c r="AW8" s="43">
        <v>353.8</v>
      </c>
      <c r="AX8" s="25"/>
      <c r="AY8" s="26"/>
      <c r="AZ8" s="27"/>
      <c r="BA8" s="29"/>
      <c r="BB8" s="25"/>
      <c r="BC8" s="26"/>
      <c r="BD8" s="30"/>
      <c r="BE8" s="29"/>
      <c r="BF8" s="25">
        <v>6</v>
      </c>
      <c r="BG8" s="26">
        <v>9</v>
      </c>
      <c r="BH8" s="27" t="s">
        <v>475</v>
      </c>
      <c r="BI8" s="43">
        <v>42396.28</v>
      </c>
    </row>
    <row r="9" spans="1:61" x14ac:dyDescent="0.2">
      <c r="A9" s="38" t="s">
        <v>498</v>
      </c>
      <c r="B9" s="39">
        <v>7</v>
      </c>
      <c r="H9" s="42" t="s">
        <v>499</v>
      </c>
      <c r="I9" s="41" t="s">
        <v>500</v>
      </c>
      <c r="Z9" s="25">
        <v>7</v>
      </c>
      <c r="AA9" s="26">
        <v>1</v>
      </c>
      <c r="AB9" s="27" t="s">
        <v>464</v>
      </c>
      <c r="AC9" s="43">
        <v>1938429.68</v>
      </c>
      <c r="AD9" s="25">
        <v>7</v>
      </c>
      <c r="AE9" s="26">
        <v>2</v>
      </c>
      <c r="AF9" s="27" t="s">
        <v>464</v>
      </c>
      <c r="AG9" s="43"/>
      <c r="AH9" s="25">
        <v>7</v>
      </c>
      <c r="AI9" s="26">
        <v>3</v>
      </c>
      <c r="AJ9" s="27" t="s">
        <v>464</v>
      </c>
      <c r="AK9" s="43"/>
      <c r="AL9" s="25">
        <v>7</v>
      </c>
      <c r="AM9" s="26">
        <v>4</v>
      </c>
      <c r="AN9" s="27" t="s">
        <v>464</v>
      </c>
      <c r="AO9" s="43">
        <v>575325.02</v>
      </c>
      <c r="AP9" s="25"/>
      <c r="AQ9" s="26"/>
      <c r="AR9" s="27"/>
      <c r="AS9" s="29"/>
      <c r="AT9" s="25">
        <v>7</v>
      </c>
      <c r="AU9" s="26">
        <v>6</v>
      </c>
      <c r="AV9" s="27" t="s">
        <v>464</v>
      </c>
      <c r="AW9" s="43">
        <v>588170.92000000004</v>
      </c>
      <c r="AX9" s="25"/>
      <c r="AY9" s="26"/>
      <c r="AZ9" s="27"/>
      <c r="BA9" s="29"/>
      <c r="BB9" s="25"/>
      <c r="BC9" s="26"/>
      <c r="BD9" s="30"/>
      <c r="BE9" s="29"/>
      <c r="BF9" s="25">
        <v>7</v>
      </c>
      <c r="BG9" s="26">
        <v>9</v>
      </c>
      <c r="BH9" s="27" t="s">
        <v>464</v>
      </c>
      <c r="BI9" s="43"/>
    </row>
    <row r="10" spans="1:61" x14ac:dyDescent="0.2">
      <c r="A10" s="38" t="s">
        <v>501</v>
      </c>
      <c r="B10" s="39">
        <v>8</v>
      </c>
      <c r="H10" s="42" t="s">
        <v>502</v>
      </c>
      <c r="I10" s="41" t="s">
        <v>503</v>
      </c>
      <c r="Z10" s="25">
        <v>8</v>
      </c>
      <c r="AA10" s="26">
        <v>1</v>
      </c>
      <c r="AB10" s="27" t="s">
        <v>475</v>
      </c>
      <c r="AC10" s="43">
        <v>1232008.8899999999</v>
      </c>
      <c r="AD10" s="25">
        <v>8</v>
      </c>
      <c r="AE10" s="26">
        <v>2</v>
      </c>
      <c r="AF10" s="27" t="s">
        <v>475</v>
      </c>
      <c r="AG10" s="43"/>
      <c r="AH10" s="25">
        <v>8</v>
      </c>
      <c r="AI10" s="26">
        <v>3</v>
      </c>
      <c r="AJ10" s="27" t="s">
        <v>475</v>
      </c>
      <c r="AK10" s="43"/>
      <c r="AL10" s="25">
        <v>8</v>
      </c>
      <c r="AM10" s="26">
        <v>4</v>
      </c>
      <c r="AN10" s="27" t="s">
        <v>475</v>
      </c>
      <c r="AO10" s="43">
        <v>267370.76</v>
      </c>
      <c r="AP10" s="25"/>
      <c r="AQ10" s="26"/>
      <c r="AR10" s="27"/>
      <c r="AS10" s="29"/>
      <c r="AT10" s="25">
        <v>8</v>
      </c>
      <c r="AU10" s="26">
        <v>6</v>
      </c>
      <c r="AV10" s="27" t="s">
        <v>475</v>
      </c>
      <c r="AW10" s="43">
        <v>20756.5</v>
      </c>
      <c r="AX10" s="25"/>
      <c r="AY10" s="26"/>
      <c r="AZ10" s="27"/>
      <c r="BA10" s="29"/>
      <c r="BB10" s="25"/>
      <c r="BC10" s="26"/>
      <c r="BD10" s="30"/>
      <c r="BE10" s="29"/>
      <c r="BF10" s="25">
        <v>8</v>
      </c>
      <c r="BG10" s="26">
        <v>9</v>
      </c>
      <c r="BH10" s="27" t="s">
        <v>475</v>
      </c>
      <c r="BI10" s="43"/>
    </row>
    <row r="11" spans="1:61" x14ac:dyDescent="0.2">
      <c r="A11" s="38" t="s">
        <v>504</v>
      </c>
      <c r="B11" s="39">
        <v>9</v>
      </c>
      <c r="H11" s="42" t="s">
        <v>505</v>
      </c>
      <c r="I11" s="41" t="s">
        <v>506</v>
      </c>
      <c r="Z11" s="25">
        <v>9</v>
      </c>
      <c r="AA11" s="26">
        <v>1</v>
      </c>
      <c r="AB11" s="27" t="s">
        <v>475</v>
      </c>
      <c r="AC11" s="43">
        <v>71070.41</v>
      </c>
      <c r="AD11" s="25">
        <v>9</v>
      </c>
      <c r="AE11" s="26">
        <v>2</v>
      </c>
      <c r="AF11" s="27" t="s">
        <v>475</v>
      </c>
      <c r="AG11" s="43"/>
      <c r="AH11" s="25">
        <v>9</v>
      </c>
      <c r="AI11" s="26">
        <v>3</v>
      </c>
      <c r="AJ11" s="27" t="s">
        <v>475</v>
      </c>
      <c r="AK11" s="43"/>
      <c r="AL11" s="25">
        <v>9</v>
      </c>
      <c r="AM11" s="26">
        <v>4</v>
      </c>
      <c r="AN11" s="27" t="s">
        <v>475</v>
      </c>
      <c r="AO11" s="43">
        <v>22599.119999999999</v>
      </c>
      <c r="AP11" s="25"/>
      <c r="AQ11" s="26"/>
      <c r="AR11" s="27"/>
      <c r="AS11" s="29"/>
      <c r="AT11" s="25">
        <v>9</v>
      </c>
      <c r="AU11" s="26">
        <v>6</v>
      </c>
      <c r="AV11" s="27" t="s">
        <v>475</v>
      </c>
      <c r="AW11" s="43">
        <v>1297.28</v>
      </c>
      <c r="AX11" s="25"/>
      <c r="AY11" s="26"/>
      <c r="AZ11" s="27"/>
      <c r="BA11" s="29"/>
      <c r="BB11" s="25"/>
      <c r="BC11" s="26"/>
      <c r="BD11" s="30"/>
      <c r="BE11" s="29"/>
      <c r="BF11" s="25">
        <v>9</v>
      </c>
      <c r="BG11" s="26">
        <v>9</v>
      </c>
      <c r="BH11" s="27" t="s">
        <v>475</v>
      </c>
      <c r="BI11" s="43"/>
    </row>
    <row r="12" spans="1:61" x14ac:dyDescent="0.2">
      <c r="A12" s="38" t="s">
        <v>507</v>
      </c>
      <c r="B12" s="39">
        <v>140</v>
      </c>
      <c r="H12" s="42" t="s">
        <v>508</v>
      </c>
      <c r="I12" s="41" t="s">
        <v>509</v>
      </c>
      <c r="Z12" s="25">
        <v>10</v>
      </c>
      <c r="AA12" s="26">
        <v>1</v>
      </c>
      <c r="AB12" s="27" t="s">
        <v>475</v>
      </c>
      <c r="AC12" s="43">
        <v>1145914.03</v>
      </c>
      <c r="AD12" s="25">
        <v>10</v>
      </c>
      <c r="AE12" s="26">
        <v>2</v>
      </c>
      <c r="AF12" s="27" t="s">
        <v>475</v>
      </c>
      <c r="AG12" s="43"/>
      <c r="AH12" s="25">
        <v>10</v>
      </c>
      <c r="AI12" s="26">
        <v>3</v>
      </c>
      <c r="AJ12" s="27" t="s">
        <v>475</v>
      </c>
      <c r="AK12" s="43"/>
      <c r="AL12" s="25">
        <v>10</v>
      </c>
      <c r="AM12" s="26">
        <v>4</v>
      </c>
      <c r="AN12" s="27" t="s">
        <v>475</v>
      </c>
      <c r="AO12" s="43">
        <v>282012.89</v>
      </c>
      <c r="AP12" s="25"/>
      <c r="AQ12" s="26"/>
      <c r="AR12" s="27"/>
      <c r="AS12" s="29"/>
      <c r="AT12" s="25">
        <v>10</v>
      </c>
      <c r="AU12" s="26">
        <v>6</v>
      </c>
      <c r="AV12" s="27" t="s">
        <v>475</v>
      </c>
      <c r="AW12" s="43">
        <v>14623.9</v>
      </c>
      <c r="AX12" s="25"/>
      <c r="AY12" s="26"/>
      <c r="AZ12" s="27"/>
      <c r="BA12" s="29"/>
      <c r="BB12" s="25"/>
      <c r="BC12" s="26"/>
      <c r="BD12" s="30"/>
      <c r="BE12" s="29"/>
      <c r="BF12" s="25">
        <v>10</v>
      </c>
      <c r="BG12" s="26">
        <v>9</v>
      </c>
      <c r="BH12" s="27" t="s">
        <v>475</v>
      </c>
      <c r="BI12" s="43"/>
    </row>
    <row r="13" spans="1:61" x14ac:dyDescent="0.2">
      <c r="A13" s="38" t="s">
        <v>510</v>
      </c>
      <c r="B13" s="39">
        <v>10</v>
      </c>
      <c r="H13" s="42" t="s">
        <v>511</v>
      </c>
      <c r="I13" s="41" t="s">
        <v>512</v>
      </c>
      <c r="Z13" s="25">
        <v>11</v>
      </c>
      <c r="AA13" s="26">
        <v>1</v>
      </c>
      <c r="AB13" s="27" t="s">
        <v>464</v>
      </c>
      <c r="AC13" s="43">
        <v>145848.95000000001</v>
      </c>
      <c r="AD13" s="25">
        <v>11</v>
      </c>
      <c r="AE13" s="26">
        <v>2</v>
      </c>
      <c r="AF13" s="27" t="s">
        <v>464</v>
      </c>
      <c r="AG13" s="43"/>
      <c r="AH13" s="25">
        <v>11</v>
      </c>
      <c r="AI13" s="26">
        <v>3</v>
      </c>
      <c r="AJ13" s="27" t="s">
        <v>464</v>
      </c>
      <c r="AK13" s="43"/>
      <c r="AL13" s="25">
        <v>11</v>
      </c>
      <c r="AM13" s="26">
        <v>4</v>
      </c>
      <c r="AN13" s="27" t="s">
        <v>464</v>
      </c>
      <c r="AO13" s="43">
        <v>28259.51</v>
      </c>
      <c r="AP13" s="25"/>
      <c r="AQ13" s="26"/>
      <c r="AR13" s="27"/>
      <c r="AS13" s="29"/>
      <c r="AT13" s="25">
        <v>11</v>
      </c>
      <c r="AU13" s="26">
        <v>6</v>
      </c>
      <c r="AV13" s="27" t="s">
        <v>464</v>
      </c>
      <c r="AW13" s="43">
        <v>0</v>
      </c>
      <c r="AX13" s="25"/>
      <c r="AY13" s="26"/>
      <c r="AZ13" s="27"/>
      <c r="BA13" s="29"/>
      <c r="BB13" s="25"/>
      <c r="BC13" s="26"/>
      <c r="BD13" s="30"/>
      <c r="BE13" s="29"/>
      <c r="BF13" s="25">
        <v>11</v>
      </c>
      <c r="BG13" s="26">
        <v>9</v>
      </c>
      <c r="BH13" s="27" t="s">
        <v>464</v>
      </c>
      <c r="BI13" s="43"/>
    </row>
    <row r="14" spans="1:61" x14ac:dyDescent="0.2">
      <c r="A14" s="45" t="s">
        <v>513</v>
      </c>
      <c r="B14" s="39">
        <v>11</v>
      </c>
      <c r="H14" s="42" t="s">
        <v>514</v>
      </c>
      <c r="I14" s="41" t="s">
        <v>515</v>
      </c>
      <c r="T14" s="53"/>
      <c r="Z14" s="25">
        <v>12</v>
      </c>
      <c r="AA14" s="26">
        <v>1</v>
      </c>
      <c r="AB14" s="27" t="s">
        <v>475</v>
      </c>
      <c r="AC14" s="43">
        <v>399151.25</v>
      </c>
      <c r="AD14" s="25">
        <v>12</v>
      </c>
      <c r="AE14" s="26">
        <v>2</v>
      </c>
      <c r="AF14" s="27" t="s">
        <v>475</v>
      </c>
      <c r="AG14" s="43"/>
      <c r="AH14" s="25">
        <v>12</v>
      </c>
      <c r="AI14" s="26">
        <v>3</v>
      </c>
      <c r="AJ14" s="27" t="s">
        <v>475</v>
      </c>
      <c r="AK14" s="43"/>
      <c r="AL14" s="25">
        <v>12</v>
      </c>
      <c r="AM14" s="26">
        <v>4</v>
      </c>
      <c r="AN14" s="27" t="s">
        <v>475</v>
      </c>
      <c r="AO14" s="43">
        <v>99570.94</v>
      </c>
      <c r="AP14" s="25"/>
      <c r="AQ14" s="26"/>
      <c r="AR14" s="27"/>
      <c r="AS14" s="29"/>
      <c r="AT14" s="25">
        <v>12</v>
      </c>
      <c r="AU14" s="26">
        <v>6</v>
      </c>
      <c r="AV14" s="27" t="s">
        <v>475</v>
      </c>
      <c r="AW14" s="43">
        <v>5795.58</v>
      </c>
      <c r="AX14" s="25"/>
      <c r="AY14" s="26"/>
      <c r="AZ14" s="27"/>
      <c r="BA14" s="29"/>
      <c r="BB14" s="25"/>
      <c r="BC14" s="26"/>
      <c r="BD14" s="30"/>
      <c r="BE14" s="29"/>
      <c r="BF14" s="25">
        <v>12</v>
      </c>
      <c r="BG14" s="26">
        <v>9</v>
      </c>
      <c r="BH14" s="27" t="s">
        <v>475</v>
      </c>
      <c r="BI14" s="43"/>
    </row>
    <row r="15" spans="1:61" x14ac:dyDescent="0.2">
      <c r="A15" s="38" t="s">
        <v>516</v>
      </c>
      <c r="B15" s="39">
        <v>12</v>
      </c>
      <c r="H15" s="42" t="s">
        <v>517</v>
      </c>
      <c r="I15" s="41" t="s">
        <v>518</v>
      </c>
      <c r="T15" s="53"/>
      <c r="Z15" s="25">
        <v>13</v>
      </c>
      <c r="AA15" s="26">
        <v>1</v>
      </c>
      <c r="AB15" s="27" t="s">
        <v>464</v>
      </c>
      <c r="AC15" s="43">
        <v>675744.96</v>
      </c>
      <c r="AD15" s="25">
        <v>13</v>
      </c>
      <c r="AE15" s="26">
        <v>2</v>
      </c>
      <c r="AF15" s="27" t="s">
        <v>464</v>
      </c>
      <c r="AG15" s="43"/>
      <c r="AH15" s="25">
        <v>13</v>
      </c>
      <c r="AI15" s="26">
        <v>3</v>
      </c>
      <c r="AJ15" s="27" t="s">
        <v>464</v>
      </c>
      <c r="AK15" s="43"/>
      <c r="AL15" s="25">
        <v>13</v>
      </c>
      <c r="AM15" s="26">
        <v>4</v>
      </c>
      <c r="AN15" s="27" t="s">
        <v>464</v>
      </c>
      <c r="AO15" s="43">
        <v>138844.75</v>
      </c>
      <c r="AP15" s="25"/>
      <c r="AQ15" s="26"/>
      <c r="AR15" s="27"/>
      <c r="AS15" s="29"/>
      <c r="AT15" s="25">
        <v>13</v>
      </c>
      <c r="AU15" s="26">
        <v>6</v>
      </c>
      <c r="AV15" s="27" t="s">
        <v>464</v>
      </c>
      <c r="AW15" s="43">
        <v>3773.91</v>
      </c>
      <c r="AX15" s="25"/>
      <c r="AY15" s="26"/>
      <c r="AZ15" s="27"/>
      <c r="BA15" s="29"/>
      <c r="BB15" s="25"/>
      <c r="BC15" s="26"/>
      <c r="BD15" s="30"/>
      <c r="BE15" s="29"/>
      <c r="BF15" s="25">
        <v>13</v>
      </c>
      <c r="BG15" s="26">
        <v>9</v>
      </c>
      <c r="BH15" s="27" t="s">
        <v>464</v>
      </c>
      <c r="BI15" s="43">
        <v>35353.839999999997</v>
      </c>
    </row>
    <row r="16" spans="1:61" x14ac:dyDescent="0.2">
      <c r="A16" s="38" t="s">
        <v>519</v>
      </c>
      <c r="B16" s="39">
        <v>102</v>
      </c>
      <c r="H16" s="42" t="s">
        <v>520</v>
      </c>
      <c r="I16" s="41" t="s">
        <v>521</v>
      </c>
      <c r="T16" s="53"/>
      <c r="Z16" s="25">
        <v>14</v>
      </c>
      <c r="AA16" s="26">
        <v>1</v>
      </c>
      <c r="AB16" s="27" t="s">
        <v>464</v>
      </c>
      <c r="AC16" s="43">
        <v>1153736.24</v>
      </c>
      <c r="AD16" s="25">
        <v>14</v>
      </c>
      <c r="AE16" s="26">
        <v>2</v>
      </c>
      <c r="AF16" s="27" t="s">
        <v>464</v>
      </c>
      <c r="AG16" s="43"/>
      <c r="AH16" s="25">
        <v>14</v>
      </c>
      <c r="AI16" s="26">
        <v>3</v>
      </c>
      <c r="AJ16" s="27" t="s">
        <v>464</v>
      </c>
      <c r="AK16" s="43"/>
      <c r="AL16" s="25">
        <v>14</v>
      </c>
      <c r="AM16" s="26">
        <v>4</v>
      </c>
      <c r="AN16" s="27" t="s">
        <v>464</v>
      </c>
      <c r="AO16" s="43">
        <v>284870.84000000003</v>
      </c>
      <c r="AP16" s="25"/>
      <c r="AQ16" s="26"/>
      <c r="AR16" s="27"/>
      <c r="AS16" s="29"/>
      <c r="AT16" s="25">
        <v>14</v>
      </c>
      <c r="AU16" s="26">
        <v>6</v>
      </c>
      <c r="AV16" s="27" t="s">
        <v>464</v>
      </c>
      <c r="AW16" s="43">
        <v>117.93</v>
      </c>
      <c r="AX16" s="25"/>
      <c r="AY16" s="26"/>
      <c r="AZ16" s="27"/>
      <c r="BA16" s="29"/>
      <c r="BB16" s="25"/>
      <c r="BC16" s="26"/>
      <c r="BD16" s="30"/>
      <c r="BE16" s="29"/>
      <c r="BF16" s="25">
        <v>14</v>
      </c>
      <c r="BG16" s="26">
        <v>9</v>
      </c>
      <c r="BH16" s="27" t="s">
        <v>464</v>
      </c>
      <c r="BI16" s="43">
        <v>59901.19</v>
      </c>
    </row>
    <row r="17" spans="1:61" x14ac:dyDescent="0.2">
      <c r="A17" s="38" t="s">
        <v>522</v>
      </c>
      <c r="B17" s="39">
        <v>13</v>
      </c>
      <c r="H17" s="42" t="s">
        <v>523</v>
      </c>
      <c r="I17" s="41" t="s">
        <v>524</v>
      </c>
      <c r="T17" s="53"/>
      <c r="W17" s="22">
        <v>1000</v>
      </c>
      <c r="Z17" s="25">
        <v>15</v>
      </c>
      <c r="AA17" s="26">
        <v>1</v>
      </c>
      <c r="AB17" s="27" t="s">
        <v>464</v>
      </c>
      <c r="AC17" s="43">
        <v>655870.68999999994</v>
      </c>
      <c r="AD17" s="25">
        <v>15</v>
      </c>
      <c r="AE17" s="26">
        <v>2</v>
      </c>
      <c r="AF17" s="27" t="s">
        <v>464</v>
      </c>
      <c r="AG17" s="43"/>
      <c r="AH17" s="25">
        <v>15</v>
      </c>
      <c r="AI17" s="26">
        <v>3</v>
      </c>
      <c r="AJ17" s="27" t="s">
        <v>464</v>
      </c>
      <c r="AK17" s="43"/>
      <c r="AL17" s="25">
        <v>15</v>
      </c>
      <c r="AM17" s="26">
        <v>4</v>
      </c>
      <c r="AN17" s="27" t="s">
        <v>464</v>
      </c>
      <c r="AO17" s="43">
        <v>114275.33</v>
      </c>
      <c r="AP17" s="25"/>
      <c r="AQ17" s="26"/>
      <c r="AR17" s="27"/>
      <c r="AS17" s="29"/>
      <c r="AT17" s="25">
        <v>15</v>
      </c>
      <c r="AU17" s="26">
        <v>6</v>
      </c>
      <c r="AV17" s="27" t="s">
        <v>464</v>
      </c>
      <c r="AW17" s="43">
        <v>117.93</v>
      </c>
      <c r="AX17" s="25"/>
      <c r="AY17" s="26"/>
      <c r="AZ17" s="27"/>
      <c r="BA17" s="29"/>
      <c r="BB17" s="25"/>
      <c r="BC17" s="26"/>
      <c r="BD17" s="30"/>
      <c r="BE17" s="29"/>
      <c r="BF17" s="25">
        <v>15</v>
      </c>
      <c r="BG17" s="26">
        <v>9</v>
      </c>
      <c r="BH17" s="27" t="s">
        <v>464</v>
      </c>
      <c r="BI17" s="43">
        <v>38227.480000000003</v>
      </c>
    </row>
    <row r="18" spans="1:61" x14ac:dyDescent="0.2">
      <c r="A18" s="38" t="s">
        <v>525</v>
      </c>
      <c r="B18" s="39">
        <v>14</v>
      </c>
      <c r="H18" s="42" t="s">
        <v>526</v>
      </c>
      <c r="I18" s="41" t="s">
        <v>527</v>
      </c>
      <c r="T18" s="53"/>
      <c r="W18" s="22">
        <v>2000</v>
      </c>
      <c r="Z18" s="25">
        <v>16</v>
      </c>
      <c r="AA18" s="26">
        <v>1</v>
      </c>
      <c r="AB18" s="27" t="s">
        <v>475</v>
      </c>
      <c r="AC18" s="43">
        <v>1545273.89</v>
      </c>
      <c r="AD18" s="25">
        <v>16</v>
      </c>
      <c r="AE18" s="26">
        <v>2</v>
      </c>
      <c r="AF18" s="27" t="s">
        <v>475</v>
      </c>
      <c r="AG18" s="43"/>
      <c r="AH18" s="25">
        <v>16</v>
      </c>
      <c r="AI18" s="26">
        <v>3</v>
      </c>
      <c r="AJ18" s="27" t="s">
        <v>475</v>
      </c>
      <c r="AK18" s="43"/>
      <c r="AL18" s="25">
        <v>16</v>
      </c>
      <c r="AM18" s="26">
        <v>4</v>
      </c>
      <c r="AN18" s="27" t="s">
        <v>475</v>
      </c>
      <c r="AO18" s="43">
        <v>280543.86</v>
      </c>
      <c r="AP18" s="25"/>
      <c r="AQ18" s="26"/>
      <c r="AR18" s="27"/>
      <c r="AS18" s="29"/>
      <c r="AT18" s="25">
        <v>16</v>
      </c>
      <c r="AU18" s="26">
        <v>6</v>
      </c>
      <c r="AV18" s="27" t="s">
        <v>475</v>
      </c>
      <c r="AW18" s="43">
        <v>15921.18</v>
      </c>
      <c r="AX18" s="25"/>
      <c r="AY18" s="26"/>
      <c r="AZ18" s="27"/>
      <c r="BA18" s="29"/>
      <c r="BB18" s="25"/>
      <c r="BC18" s="26"/>
      <c r="BD18" s="30"/>
      <c r="BE18" s="29"/>
      <c r="BF18" s="25">
        <v>16</v>
      </c>
      <c r="BG18" s="26">
        <v>9</v>
      </c>
      <c r="BH18" s="27" t="s">
        <v>475</v>
      </c>
      <c r="BI18" s="43"/>
    </row>
    <row r="19" spans="1:61" x14ac:dyDescent="0.2">
      <c r="A19" s="38" t="s">
        <v>528</v>
      </c>
      <c r="B19" s="39">
        <v>15</v>
      </c>
      <c r="H19" s="42" t="s">
        <v>529</v>
      </c>
      <c r="I19" s="41" t="s">
        <v>530</v>
      </c>
      <c r="T19" s="53"/>
      <c r="W19" s="22">
        <v>3000</v>
      </c>
      <c r="Z19" s="25">
        <v>17</v>
      </c>
      <c r="AA19" s="26">
        <v>1</v>
      </c>
      <c r="AB19" s="27" t="s">
        <v>464</v>
      </c>
      <c r="AC19" s="43">
        <v>814710.69</v>
      </c>
      <c r="AD19" s="25">
        <v>17</v>
      </c>
      <c r="AE19" s="26">
        <v>2</v>
      </c>
      <c r="AF19" s="27" t="s">
        <v>464</v>
      </c>
      <c r="AG19" s="43"/>
      <c r="AH19" s="25">
        <v>17</v>
      </c>
      <c r="AI19" s="26">
        <v>3</v>
      </c>
      <c r="AJ19" s="27" t="s">
        <v>464</v>
      </c>
      <c r="AK19" s="43"/>
      <c r="AL19" s="25">
        <v>17</v>
      </c>
      <c r="AM19" s="26">
        <v>4</v>
      </c>
      <c r="AN19" s="27" t="s">
        <v>464</v>
      </c>
      <c r="AO19" s="43">
        <v>144371.48000000001</v>
      </c>
      <c r="AP19" s="25"/>
      <c r="AQ19" s="26"/>
      <c r="AR19" s="27"/>
      <c r="AS19" s="29"/>
      <c r="AT19" s="25">
        <v>17</v>
      </c>
      <c r="AU19" s="26">
        <v>6</v>
      </c>
      <c r="AV19" s="27" t="s">
        <v>464</v>
      </c>
      <c r="AW19" s="43">
        <v>6722.28</v>
      </c>
      <c r="AX19" s="25"/>
      <c r="AY19" s="26"/>
      <c r="AZ19" s="27"/>
      <c r="BA19" s="29"/>
      <c r="BB19" s="25"/>
      <c r="BC19" s="26"/>
      <c r="BD19" s="30"/>
      <c r="BE19" s="29"/>
      <c r="BF19" s="25">
        <v>17</v>
      </c>
      <c r="BG19" s="26">
        <v>9</v>
      </c>
      <c r="BH19" s="27" t="s">
        <v>464</v>
      </c>
      <c r="BI19" s="43"/>
    </row>
    <row r="20" spans="1:61" x14ac:dyDescent="0.2">
      <c r="A20" s="38" t="s">
        <v>531</v>
      </c>
      <c r="B20" s="39">
        <v>103</v>
      </c>
      <c r="H20" s="42" t="s">
        <v>532</v>
      </c>
      <c r="I20" s="41" t="s">
        <v>533</v>
      </c>
      <c r="W20" s="22">
        <v>4000</v>
      </c>
      <c r="Z20" s="25">
        <v>18</v>
      </c>
      <c r="AA20" s="26">
        <v>1</v>
      </c>
      <c r="AB20" s="27" t="s">
        <v>475</v>
      </c>
      <c r="AC20" s="43">
        <v>1092840.3899999999</v>
      </c>
      <c r="AD20" s="25">
        <v>18</v>
      </c>
      <c r="AE20" s="26">
        <v>2</v>
      </c>
      <c r="AF20" s="27" t="s">
        <v>475</v>
      </c>
      <c r="AG20" s="43">
        <v>44652.04</v>
      </c>
      <c r="AH20" s="25">
        <v>18</v>
      </c>
      <c r="AI20" s="26">
        <v>3</v>
      </c>
      <c r="AJ20" s="27" t="s">
        <v>475</v>
      </c>
      <c r="AK20" s="43"/>
      <c r="AL20" s="25">
        <v>18</v>
      </c>
      <c r="AM20" s="26">
        <v>4</v>
      </c>
      <c r="AN20" s="27" t="s">
        <v>475</v>
      </c>
      <c r="AO20" s="43">
        <v>170008.63</v>
      </c>
      <c r="AP20" s="25"/>
      <c r="AQ20" s="26"/>
      <c r="AR20" s="27"/>
      <c r="AS20" s="29"/>
      <c r="AT20" s="25">
        <v>18</v>
      </c>
      <c r="AU20" s="26">
        <v>6</v>
      </c>
      <c r="AV20" s="27" t="s">
        <v>475</v>
      </c>
      <c r="AW20" s="43">
        <v>12501.07</v>
      </c>
      <c r="AX20" s="25"/>
      <c r="AY20" s="26"/>
      <c r="AZ20" s="27"/>
      <c r="BA20" s="29"/>
      <c r="BB20" s="25"/>
      <c r="BC20" s="26"/>
      <c r="BD20" s="30"/>
      <c r="BE20" s="29"/>
      <c r="BF20" s="25">
        <v>18</v>
      </c>
      <c r="BG20" s="26">
        <v>9</v>
      </c>
      <c r="BH20" s="27" t="s">
        <v>475</v>
      </c>
      <c r="BI20" s="43">
        <v>81089.210000000006</v>
      </c>
    </row>
    <row r="21" spans="1:61" x14ac:dyDescent="0.2">
      <c r="A21" s="38" t="s">
        <v>534</v>
      </c>
      <c r="B21" s="39">
        <v>16</v>
      </c>
      <c r="H21" s="42" t="s">
        <v>535</v>
      </c>
      <c r="I21" s="41" t="s">
        <v>536</v>
      </c>
      <c r="W21" s="22">
        <v>5000</v>
      </c>
      <c r="Z21" s="25">
        <v>19</v>
      </c>
      <c r="AA21" s="26">
        <v>1</v>
      </c>
      <c r="AB21" s="27" t="s">
        <v>464</v>
      </c>
      <c r="AC21" s="43">
        <v>153655.88</v>
      </c>
      <c r="AD21" s="25">
        <v>19</v>
      </c>
      <c r="AE21" s="26">
        <v>2</v>
      </c>
      <c r="AF21" s="27" t="s">
        <v>464</v>
      </c>
      <c r="AG21" s="43"/>
      <c r="AH21" s="25">
        <v>19</v>
      </c>
      <c r="AI21" s="26">
        <v>3</v>
      </c>
      <c r="AJ21" s="27" t="s">
        <v>464</v>
      </c>
      <c r="AK21" s="43"/>
      <c r="AL21" s="25">
        <v>19</v>
      </c>
      <c r="AM21" s="26">
        <v>4</v>
      </c>
      <c r="AN21" s="27" t="s">
        <v>464</v>
      </c>
      <c r="AO21" s="43">
        <v>40727.79</v>
      </c>
      <c r="AP21" s="25"/>
      <c r="AQ21" s="26"/>
      <c r="AR21" s="27"/>
      <c r="AS21" s="29"/>
      <c r="AT21" s="25">
        <v>19</v>
      </c>
      <c r="AU21" s="26">
        <v>6</v>
      </c>
      <c r="AV21" s="27" t="s">
        <v>464</v>
      </c>
      <c r="AW21" s="43">
        <v>2122.8200000000002</v>
      </c>
      <c r="AX21" s="25"/>
      <c r="AY21" s="26"/>
      <c r="AZ21" s="27"/>
      <c r="BA21" s="29"/>
      <c r="BB21" s="25"/>
      <c r="BC21" s="26"/>
      <c r="BD21" s="30"/>
      <c r="BE21" s="29"/>
      <c r="BF21" s="25">
        <v>19</v>
      </c>
      <c r="BG21" s="26">
        <v>9</v>
      </c>
      <c r="BH21" s="27" t="s">
        <v>464</v>
      </c>
      <c r="BI21" s="43"/>
    </row>
    <row r="22" spans="1:61" x14ac:dyDescent="0.2">
      <c r="A22" s="38" t="s">
        <v>537</v>
      </c>
      <c r="B22" s="39">
        <v>17</v>
      </c>
      <c r="H22" s="42" t="s">
        <v>538</v>
      </c>
      <c r="I22" s="41" t="s">
        <v>539</v>
      </c>
      <c r="W22" s="22">
        <v>6000</v>
      </c>
      <c r="Z22" s="25">
        <v>20</v>
      </c>
      <c r="AA22" s="26">
        <v>1</v>
      </c>
      <c r="AB22" s="27" t="s">
        <v>464</v>
      </c>
      <c r="AC22" s="43">
        <v>563153.39</v>
      </c>
      <c r="AD22" s="25">
        <v>20</v>
      </c>
      <c r="AE22" s="26">
        <v>2</v>
      </c>
      <c r="AF22" s="27" t="s">
        <v>464</v>
      </c>
      <c r="AG22" s="43"/>
      <c r="AH22" s="25">
        <v>20</v>
      </c>
      <c r="AI22" s="26">
        <v>3</v>
      </c>
      <c r="AJ22" s="27" t="s">
        <v>464</v>
      </c>
      <c r="AK22" s="43"/>
      <c r="AL22" s="25">
        <v>20</v>
      </c>
      <c r="AM22" s="26">
        <v>4</v>
      </c>
      <c r="AN22" s="27" t="s">
        <v>464</v>
      </c>
      <c r="AO22" s="43">
        <v>98801.22</v>
      </c>
      <c r="AP22" s="25"/>
      <c r="AQ22" s="26"/>
      <c r="AR22" s="27"/>
      <c r="AS22" s="29"/>
      <c r="AT22" s="25">
        <v>20</v>
      </c>
      <c r="AU22" s="26">
        <v>6</v>
      </c>
      <c r="AV22" s="27" t="s">
        <v>464</v>
      </c>
      <c r="AW22" s="43">
        <v>1179.3499999999999</v>
      </c>
      <c r="AX22" s="25"/>
      <c r="AY22" s="26"/>
      <c r="AZ22" s="27"/>
      <c r="BA22" s="29"/>
      <c r="BB22" s="25"/>
      <c r="BC22" s="26"/>
      <c r="BD22" s="30"/>
      <c r="BE22" s="29"/>
      <c r="BF22" s="25">
        <v>20</v>
      </c>
      <c r="BG22" s="26">
        <v>9</v>
      </c>
      <c r="BH22" s="27" t="s">
        <v>464</v>
      </c>
      <c r="BI22" s="43">
        <v>37438.239999999998</v>
      </c>
    </row>
    <row r="23" spans="1:61" x14ac:dyDescent="0.2">
      <c r="A23" s="38" t="s">
        <v>540</v>
      </c>
      <c r="B23" s="39">
        <v>18</v>
      </c>
      <c r="H23" s="42" t="s">
        <v>541</v>
      </c>
      <c r="I23" s="41" t="s">
        <v>542</v>
      </c>
      <c r="W23" s="22">
        <v>8000</v>
      </c>
      <c r="Z23" s="25">
        <v>21</v>
      </c>
      <c r="AA23" s="26">
        <v>1</v>
      </c>
      <c r="AB23" s="27" t="s">
        <v>475</v>
      </c>
      <c r="AC23" s="43">
        <v>5714631.1299999999</v>
      </c>
      <c r="AD23" s="25">
        <v>21</v>
      </c>
      <c r="AE23" s="26">
        <v>2</v>
      </c>
      <c r="AF23" s="27" t="s">
        <v>475</v>
      </c>
      <c r="AG23" s="43"/>
      <c r="AH23" s="25">
        <v>21</v>
      </c>
      <c r="AI23" s="26">
        <v>3</v>
      </c>
      <c r="AJ23" s="27" t="s">
        <v>475</v>
      </c>
      <c r="AK23" s="43"/>
      <c r="AL23" s="25">
        <v>21</v>
      </c>
      <c r="AM23" s="26">
        <v>4</v>
      </c>
      <c r="AN23" s="27" t="s">
        <v>475</v>
      </c>
      <c r="AO23" s="43">
        <v>1100170.8400000001</v>
      </c>
      <c r="AP23" s="25"/>
      <c r="AQ23" s="26"/>
      <c r="AR23" s="27"/>
      <c r="AS23" s="29"/>
      <c r="AT23" s="25">
        <v>21</v>
      </c>
      <c r="AU23" s="26">
        <v>6</v>
      </c>
      <c r="AV23" s="27" t="s">
        <v>475</v>
      </c>
      <c r="AW23" s="43">
        <v>380345.9</v>
      </c>
      <c r="AX23" s="25"/>
      <c r="AY23" s="26"/>
      <c r="AZ23" s="27"/>
      <c r="BA23" s="29"/>
      <c r="BB23" s="25"/>
      <c r="BC23" s="26"/>
      <c r="BD23" s="30"/>
      <c r="BE23" s="29"/>
      <c r="BF23" s="25">
        <v>21</v>
      </c>
      <c r="BG23" s="26">
        <v>9</v>
      </c>
      <c r="BH23" s="27" t="s">
        <v>475</v>
      </c>
      <c r="BI23" s="43"/>
    </row>
    <row r="24" spans="1:61" x14ac:dyDescent="0.2">
      <c r="A24" s="38" t="s">
        <v>543</v>
      </c>
      <c r="B24" s="39">
        <v>19</v>
      </c>
      <c r="H24" s="42" t="s">
        <v>544</v>
      </c>
      <c r="I24" s="41" t="s">
        <v>545</v>
      </c>
      <c r="Z24" s="25">
        <v>22</v>
      </c>
      <c r="AA24" s="26">
        <v>1</v>
      </c>
      <c r="AB24" s="27" t="s">
        <v>475</v>
      </c>
      <c r="AC24" s="43">
        <v>176849.62</v>
      </c>
      <c r="AD24" s="25">
        <v>22</v>
      </c>
      <c r="AE24" s="26">
        <v>2</v>
      </c>
      <c r="AF24" s="27" t="s">
        <v>475</v>
      </c>
      <c r="AG24" s="43"/>
      <c r="AH24" s="25">
        <v>22</v>
      </c>
      <c r="AI24" s="26">
        <v>3</v>
      </c>
      <c r="AJ24" s="27" t="s">
        <v>475</v>
      </c>
      <c r="AK24" s="43"/>
      <c r="AL24" s="25">
        <v>22</v>
      </c>
      <c r="AM24" s="26">
        <v>4</v>
      </c>
      <c r="AN24" s="27" t="s">
        <v>475</v>
      </c>
      <c r="AO24" s="43">
        <v>53983.95</v>
      </c>
      <c r="AP24" s="25"/>
      <c r="AQ24" s="26"/>
      <c r="AR24" s="27"/>
      <c r="AS24" s="29"/>
      <c r="AT24" s="25">
        <v>22</v>
      </c>
      <c r="AU24" s="26">
        <v>6</v>
      </c>
      <c r="AV24" s="27" t="s">
        <v>475</v>
      </c>
      <c r="AW24" s="43">
        <v>1651.09</v>
      </c>
      <c r="AX24" s="25"/>
      <c r="AY24" s="26"/>
      <c r="AZ24" s="27"/>
      <c r="BA24" s="29"/>
      <c r="BB24" s="25"/>
      <c r="BC24" s="26"/>
      <c r="BD24" s="30"/>
      <c r="BE24" s="29"/>
      <c r="BF24" s="25">
        <v>22</v>
      </c>
      <c r="BG24" s="26">
        <v>9</v>
      </c>
      <c r="BH24" s="27" t="s">
        <v>475</v>
      </c>
      <c r="BI24" s="43"/>
    </row>
    <row r="25" spans="1:61" x14ac:dyDescent="0.2">
      <c r="A25" s="38" t="s">
        <v>546</v>
      </c>
      <c r="B25" s="39">
        <v>20</v>
      </c>
      <c r="H25" s="42" t="s">
        <v>547</v>
      </c>
      <c r="I25" s="41" t="s">
        <v>548</v>
      </c>
      <c r="Z25" s="25">
        <v>23</v>
      </c>
      <c r="AA25" s="26">
        <v>1</v>
      </c>
      <c r="AB25" s="27" t="s">
        <v>464</v>
      </c>
      <c r="AC25" s="43">
        <v>164891.07999999999</v>
      </c>
      <c r="AD25" s="25">
        <v>23</v>
      </c>
      <c r="AE25" s="26">
        <v>2</v>
      </c>
      <c r="AF25" s="27" t="s">
        <v>464</v>
      </c>
      <c r="AG25" s="43"/>
      <c r="AH25" s="25">
        <v>23</v>
      </c>
      <c r="AI25" s="26">
        <v>3</v>
      </c>
      <c r="AJ25" s="27" t="s">
        <v>464</v>
      </c>
      <c r="AK25" s="43"/>
      <c r="AL25" s="25">
        <v>23</v>
      </c>
      <c r="AM25" s="26">
        <v>4</v>
      </c>
      <c r="AN25" s="27" t="s">
        <v>464</v>
      </c>
      <c r="AO25" s="43">
        <v>22655.09</v>
      </c>
      <c r="AP25" s="25"/>
      <c r="AQ25" s="26"/>
      <c r="AR25" s="27"/>
      <c r="AS25" s="29"/>
      <c r="AT25" s="25">
        <v>23</v>
      </c>
      <c r="AU25" s="26">
        <v>6</v>
      </c>
      <c r="AV25" s="27" t="s">
        <v>464</v>
      </c>
      <c r="AW25" s="43">
        <v>707.61</v>
      </c>
      <c r="AX25" s="25"/>
      <c r="AY25" s="26"/>
      <c r="AZ25" s="27"/>
      <c r="BA25" s="29"/>
      <c r="BB25" s="25"/>
      <c r="BC25" s="26"/>
      <c r="BD25" s="30"/>
      <c r="BE25" s="29"/>
      <c r="BF25" s="25">
        <v>23</v>
      </c>
      <c r="BG25" s="26">
        <v>9</v>
      </c>
      <c r="BH25" s="27" t="s">
        <v>464</v>
      </c>
      <c r="BI25" s="43"/>
    </row>
    <row r="26" spans="1:61" x14ac:dyDescent="0.2">
      <c r="A26" s="38" t="s">
        <v>549</v>
      </c>
      <c r="B26" s="39">
        <v>104</v>
      </c>
      <c r="H26" s="42" t="s">
        <v>550</v>
      </c>
      <c r="I26" s="41" t="s">
        <v>551</v>
      </c>
      <c r="Z26" s="25">
        <v>24</v>
      </c>
      <c r="AA26" s="26">
        <v>1</v>
      </c>
      <c r="AB26" s="27" t="s">
        <v>475</v>
      </c>
      <c r="AC26" s="43">
        <v>1396949.73</v>
      </c>
      <c r="AD26" s="25">
        <v>24</v>
      </c>
      <c r="AE26" s="26">
        <v>2</v>
      </c>
      <c r="AF26" s="27" t="s">
        <v>475</v>
      </c>
      <c r="AG26" s="43"/>
      <c r="AH26" s="25">
        <v>24</v>
      </c>
      <c r="AI26" s="26">
        <v>3</v>
      </c>
      <c r="AJ26" s="27" t="s">
        <v>475</v>
      </c>
      <c r="AK26" s="43">
        <v>75055.02</v>
      </c>
      <c r="AL26" s="25">
        <v>24</v>
      </c>
      <c r="AM26" s="26">
        <v>4</v>
      </c>
      <c r="AN26" s="27" t="s">
        <v>475</v>
      </c>
      <c r="AO26" s="43">
        <v>196335.99</v>
      </c>
      <c r="AP26" s="25"/>
      <c r="AQ26" s="26"/>
      <c r="AR26" s="27"/>
      <c r="AS26" s="29"/>
      <c r="AT26" s="25">
        <v>24</v>
      </c>
      <c r="AU26" s="26">
        <v>6</v>
      </c>
      <c r="AV26" s="27" t="s">
        <v>475</v>
      </c>
      <c r="AW26" s="43">
        <v>54485.81</v>
      </c>
      <c r="AX26" s="25"/>
      <c r="AY26" s="26"/>
      <c r="AZ26" s="27"/>
      <c r="BA26" s="29"/>
      <c r="BB26" s="25"/>
      <c r="BC26" s="26"/>
      <c r="BD26" s="30"/>
      <c r="BE26" s="29"/>
      <c r="BF26" s="25">
        <v>24</v>
      </c>
      <c r="BG26" s="26">
        <v>9</v>
      </c>
      <c r="BH26" s="27" t="s">
        <v>475</v>
      </c>
      <c r="BI26" s="43"/>
    </row>
    <row r="27" spans="1:61" x14ac:dyDescent="0.2">
      <c r="A27" s="38" t="s">
        <v>552</v>
      </c>
      <c r="B27" s="39">
        <v>136</v>
      </c>
      <c r="H27" s="42" t="s">
        <v>553</v>
      </c>
      <c r="I27" s="41" t="s">
        <v>554</v>
      </c>
      <c r="Z27" s="25">
        <v>25</v>
      </c>
      <c r="AA27" s="26">
        <v>1</v>
      </c>
      <c r="AB27" s="27" t="s">
        <v>464</v>
      </c>
      <c r="AC27" s="43">
        <v>395240.36</v>
      </c>
      <c r="AD27" s="25">
        <v>25</v>
      </c>
      <c r="AE27" s="26">
        <v>2</v>
      </c>
      <c r="AF27" s="27" t="s">
        <v>464</v>
      </c>
      <c r="AG27" s="43"/>
      <c r="AH27" s="25">
        <v>25</v>
      </c>
      <c r="AI27" s="26">
        <v>3</v>
      </c>
      <c r="AJ27" s="27" t="s">
        <v>464</v>
      </c>
      <c r="AK27" s="43"/>
      <c r="AL27" s="25">
        <v>25</v>
      </c>
      <c r="AM27" s="26">
        <v>4</v>
      </c>
      <c r="AN27" s="27" t="s">
        <v>464</v>
      </c>
      <c r="AO27" s="43">
        <v>67373.3</v>
      </c>
      <c r="AP27" s="25"/>
      <c r="AQ27" s="26"/>
      <c r="AR27" s="27"/>
      <c r="AS27" s="29"/>
      <c r="AT27" s="25">
        <v>25</v>
      </c>
      <c r="AU27" s="26">
        <v>6</v>
      </c>
      <c r="AV27" s="27" t="s">
        <v>464</v>
      </c>
      <c r="AW27" s="43">
        <v>3420.11</v>
      </c>
      <c r="AX27" s="25"/>
      <c r="AY27" s="26"/>
      <c r="AZ27" s="27"/>
      <c r="BA27" s="29"/>
      <c r="BB27" s="25"/>
      <c r="BC27" s="26"/>
      <c r="BD27" s="30"/>
      <c r="BE27" s="29"/>
      <c r="BF27" s="25">
        <v>25</v>
      </c>
      <c r="BG27" s="26">
        <v>9</v>
      </c>
      <c r="BH27" s="27" t="s">
        <v>464</v>
      </c>
      <c r="BI27" s="43">
        <v>24871.14</v>
      </c>
    </row>
    <row r="28" spans="1:61" x14ac:dyDescent="0.2">
      <c r="A28" s="38" t="s">
        <v>555</v>
      </c>
      <c r="B28" s="39">
        <v>21</v>
      </c>
      <c r="H28" s="42" t="s">
        <v>556</v>
      </c>
      <c r="I28" s="41" t="s">
        <v>557</v>
      </c>
      <c r="Z28" s="25">
        <v>26</v>
      </c>
      <c r="AA28" s="26">
        <v>1</v>
      </c>
      <c r="AB28" s="27" t="s">
        <v>475</v>
      </c>
      <c r="AC28" s="43">
        <v>667387.98</v>
      </c>
      <c r="AD28" s="25">
        <v>26</v>
      </c>
      <c r="AE28" s="26">
        <v>2</v>
      </c>
      <c r="AF28" s="27" t="s">
        <v>475</v>
      </c>
      <c r="AG28" s="43"/>
      <c r="AH28" s="25">
        <v>26</v>
      </c>
      <c r="AI28" s="26">
        <v>3</v>
      </c>
      <c r="AJ28" s="27" t="s">
        <v>475</v>
      </c>
      <c r="AK28" s="43"/>
      <c r="AL28" s="25">
        <v>26</v>
      </c>
      <c r="AM28" s="26">
        <v>4</v>
      </c>
      <c r="AN28" s="27" t="s">
        <v>475</v>
      </c>
      <c r="AO28" s="43">
        <v>188883.41</v>
      </c>
      <c r="AP28" s="25"/>
      <c r="AQ28" s="26"/>
      <c r="AR28" s="27"/>
      <c r="AS28" s="29"/>
      <c r="AT28" s="25">
        <v>26</v>
      </c>
      <c r="AU28" s="26">
        <v>6</v>
      </c>
      <c r="AV28" s="27" t="s">
        <v>475</v>
      </c>
      <c r="AW28" s="43">
        <v>0</v>
      </c>
      <c r="AX28" s="25"/>
      <c r="AY28" s="26"/>
      <c r="AZ28" s="27"/>
      <c r="BA28" s="29"/>
      <c r="BB28" s="25"/>
      <c r="BC28" s="26"/>
      <c r="BD28" s="30"/>
      <c r="BE28" s="29"/>
      <c r="BF28" s="25">
        <v>26</v>
      </c>
      <c r="BG28" s="26">
        <v>9</v>
      </c>
      <c r="BH28" s="27" t="s">
        <v>475</v>
      </c>
      <c r="BI28" s="43">
        <v>42396.28</v>
      </c>
    </row>
    <row r="29" spans="1:61" x14ac:dyDescent="0.2">
      <c r="A29" s="38" t="s">
        <v>558</v>
      </c>
      <c r="B29" s="39">
        <v>22</v>
      </c>
      <c r="H29" s="42" t="s">
        <v>559</v>
      </c>
      <c r="I29" s="41" t="s">
        <v>560</v>
      </c>
      <c r="Z29" s="25">
        <v>27</v>
      </c>
      <c r="AA29" s="26">
        <v>1</v>
      </c>
      <c r="AB29" s="27" t="s">
        <v>464</v>
      </c>
      <c r="AC29" s="43">
        <v>623179.68999999994</v>
      </c>
      <c r="AD29" s="25">
        <v>27</v>
      </c>
      <c r="AE29" s="26">
        <v>2</v>
      </c>
      <c r="AF29" s="27" t="s">
        <v>464</v>
      </c>
      <c r="AG29" s="43"/>
      <c r="AH29" s="25">
        <v>27</v>
      </c>
      <c r="AI29" s="26">
        <v>3</v>
      </c>
      <c r="AJ29" s="27" t="s">
        <v>464</v>
      </c>
      <c r="AK29" s="43"/>
      <c r="AL29" s="25">
        <v>27</v>
      </c>
      <c r="AM29" s="26">
        <v>4</v>
      </c>
      <c r="AN29" s="27" t="s">
        <v>464</v>
      </c>
      <c r="AO29" s="43">
        <v>148246.69</v>
      </c>
      <c r="AP29" s="25"/>
      <c r="AQ29" s="26"/>
      <c r="AR29" s="27"/>
      <c r="AS29" s="29"/>
      <c r="AT29" s="25">
        <v>27</v>
      </c>
      <c r="AU29" s="26">
        <v>6</v>
      </c>
      <c r="AV29" s="27" t="s">
        <v>464</v>
      </c>
      <c r="AW29" s="43">
        <v>7901.62</v>
      </c>
      <c r="AX29" s="25"/>
      <c r="AY29" s="26"/>
      <c r="AZ29" s="27"/>
      <c r="BA29" s="29"/>
      <c r="BB29" s="25"/>
      <c r="BC29" s="26"/>
      <c r="BD29" s="30"/>
      <c r="BE29" s="29"/>
      <c r="BF29" s="25">
        <v>27</v>
      </c>
      <c r="BG29" s="26">
        <v>9</v>
      </c>
      <c r="BH29" s="27" t="s">
        <v>464</v>
      </c>
      <c r="BI29" s="43"/>
    </row>
    <row r="30" spans="1:61" x14ac:dyDescent="0.2">
      <c r="A30" s="38" t="s">
        <v>561</v>
      </c>
      <c r="B30" s="39">
        <v>105</v>
      </c>
      <c r="H30" s="42" t="s">
        <v>562</v>
      </c>
      <c r="I30" s="41" t="s">
        <v>563</v>
      </c>
      <c r="Z30" s="25">
        <v>28</v>
      </c>
      <c r="AA30" s="26">
        <v>1</v>
      </c>
      <c r="AB30" s="27" t="s">
        <v>475</v>
      </c>
      <c r="AC30" s="43">
        <v>445025.3</v>
      </c>
      <c r="AD30" s="25">
        <v>28</v>
      </c>
      <c r="AE30" s="26">
        <v>2</v>
      </c>
      <c r="AF30" s="27" t="s">
        <v>475</v>
      </c>
      <c r="AG30" s="43"/>
      <c r="AH30" s="25">
        <v>28</v>
      </c>
      <c r="AI30" s="26">
        <v>3</v>
      </c>
      <c r="AJ30" s="27" t="s">
        <v>475</v>
      </c>
      <c r="AK30" s="43"/>
      <c r="AL30" s="25">
        <v>28</v>
      </c>
      <c r="AM30" s="26">
        <v>4</v>
      </c>
      <c r="AN30" s="27" t="s">
        <v>475</v>
      </c>
      <c r="AO30" s="43">
        <v>61949.87</v>
      </c>
      <c r="AP30" s="25"/>
      <c r="AQ30" s="26"/>
      <c r="AR30" s="27"/>
      <c r="AS30" s="29"/>
      <c r="AT30" s="25">
        <v>28</v>
      </c>
      <c r="AU30" s="26">
        <v>6</v>
      </c>
      <c r="AV30" s="27" t="s">
        <v>475</v>
      </c>
      <c r="AW30" s="43">
        <v>4127.71</v>
      </c>
      <c r="AX30" s="25"/>
      <c r="AY30" s="26"/>
      <c r="AZ30" s="27"/>
      <c r="BA30" s="29"/>
      <c r="BB30" s="25"/>
      <c r="BC30" s="26"/>
      <c r="BD30" s="30"/>
      <c r="BE30" s="29"/>
      <c r="BF30" s="25">
        <v>28</v>
      </c>
      <c r="BG30" s="26">
        <v>9</v>
      </c>
      <c r="BH30" s="27" t="s">
        <v>475</v>
      </c>
      <c r="BI30" s="43">
        <v>29444.67</v>
      </c>
    </row>
    <row r="31" spans="1:61" x14ac:dyDescent="0.2">
      <c r="A31" s="38" t="s">
        <v>564</v>
      </c>
      <c r="B31" s="39">
        <v>202</v>
      </c>
      <c r="H31" s="42" t="s">
        <v>565</v>
      </c>
      <c r="I31" s="41" t="s">
        <v>566</v>
      </c>
      <c r="Z31" s="25">
        <v>29</v>
      </c>
      <c r="AA31" s="26">
        <v>1</v>
      </c>
      <c r="AB31" s="27" t="s">
        <v>475</v>
      </c>
      <c r="AC31" s="43">
        <v>19058305.989999998</v>
      </c>
      <c r="AD31" s="25">
        <v>29</v>
      </c>
      <c r="AE31" s="26">
        <v>2</v>
      </c>
      <c r="AF31" s="27" t="s">
        <v>475</v>
      </c>
      <c r="AG31" s="43"/>
      <c r="AH31" s="25">
        <v>29</v>
      </c>
      <c r="AI31" s="26">
        <v>3</v>
      </c>
      <c r="AJ31" s="27" t="s">
        <v>475</v>
      </c>
      <c r="AK31" s="43"/>
      <c r="AL31" s="25">
        <v>29</v>
      </c>
      <c r="AM31" s="26">
        <v>4</v>
      </c>
      <c r="AN31" s="27" t="s">
        <v>475</v>
      </c>
      <c r="AO31" s="43">
        <v>3048713.67</v>
      </c>
      <c r="AP31" s="25"/>
      <c r="AQ31" s="26"/>
      <c r="AR31" s="27"/>
      <c r="AS31" s="29"/>
      <c r="AT31" s="25">
        <v>29</v>
      </c>
      <c r="AU31" s="26">
        <v>6</v>
      </c>
      <c r="AV31" s="27" t="s">
        <v>475</v>
      </c>
      <c r="AW31" s="43">
        <v>4500516.1899999995</v>
      </c>
      <c r="AX31" s="25"/>
      <c r="AY31" s="26"/>
      <c r="AZ31" s="27"/>
      <c r="BA31" s="29"/>
      <c r="BB31" s="25"/>
      <c r="BC31" s="26"/>
      <c r="BD31" s="30"/>
      <c r="BE31" s="29"/>
      <c r="BF31" s="25">
        <v>29</v>
      </c>
      <c r="BG31" s="26">
        <v>9</v>
      </c>
      <c r="BH31" s="27" t="s">
        <v>475</v>
      </c>
      <c r="BI31" s="43"/>
    </row>
    <row r="32" spans="1:61" x14ac:dyDescent="0.2">
      <c r="A32" s="38" t="s">
        <v>567</v>
      </c>
      <c r="B32" s="39">
        <v>106</v>
      </c>
      <c r="H32" s="42" t="s">
        <v>568</v>
      </c>
      <c r="I32" s="41" t="s">
        <v>569</v>
      </c>
      <c r="Z32" s="25">
        <v>30</v>
      </c>
      <c r="AA32" s="26">
        <v>1</v>
      </c>
      <c r="AB32" s="27" t="s">
        <v>464</v>
      </c>
      <c r="AC32" s="43">
        <v>750182.79</v>
      </c>
      <c r="AD32" s="25">
        <v>30</v>
      </c>
      <c r="AE32" s="26">
        <v>2</v>
      </c>
      <c r="AF32" s="27" t="s">
        <v>464</v>
      </c>
      <c r="AG32" s="43"/>
      <c r="AH32" s="25">
        <v>30</v>
      </c>
      <c r="AI32" s="26">
        <v>3</v>
      </c>
      <c r="AJ32" s="27" t="s">
        <v>464</v>
      </c>
      <c r="AK32" s="43"/>
      <c r="AL32" s="25">
        <v>30</v>
      </c>
      <c r="AM32" s="26">
        <v>4</v>
      </c>
      <c r="AN32" s="27" t="s">
        <v>464</v>
      </c>
      <c r="AO32" s="43">
        <v>229607.12</v>
      </c>
      <c r="AP32" s="25"/>
      <c r="AQ32" s="26"/>
      <c r="AR32" s="27"/>
      <c r="AS32" s="29"/>
      <c r="AT32" s="25">
        <v>30</v>
      </c>
      <c r="AU32" s="26">
        <v>6</v>
      </c>
      <c r="AV32" s="27" t="s">
        <v>464</v>
      </c>
      <c r="AW32" s="43">
        <v>58023.85</v>
      </c>
      <c r="AX32" s="25"/>
      <c r="AY32" s="26"/>
      <c r="AZ32" s="27"/>
      <c r="BA32" s="29"/>
      <c r="BB32" s="25"/>
      <c r="BC32" s="26"/>
      <c r="BD32" s="30"/>
      <c r="BE32" s="29"/>
      <c r="BF32" s="25">
        <v>30</v>
      </c>
      <c r="BG32" s="26">
        <v>9</v>
      </c>
      <c r="BH32" s="27" t="s">
        <v>464</v>
      </c>
      <c r="BI32" s="43"/>
    </row>
    <row r="33" spans="1:61" x14ac:dyDescent="0.2">
      <c r="A33" s="38" t="s">
        <v>570</v>
      </c>
      <c r="B33" s="39">
        <v>107</v>
      </c>
      <c r="I33" s="41" t="s">
        <v>571</v>
      </c>
      <c r="Z33" s="25">
        <v>31</v>
      </c>
      <c r="AA33" s="26">
        <v>1</v>
      </c>
      <c r="AB33" s="27" t="s">
        <v>464</v>
      </c>
      <c r="AC33" s="43">
        <v>432347.3</v>
      </c>
      <c r="AD33" s="25">
        <v>31</v>
      </c>
      <c r="AE33" s="26">
        <v>2</v>
      </c>
      <c r="AF33" s="27" t="s">
        <v>464</v>
      </c>
      <c r="AG33" s="43"/>
      <c r="AH33" s="25">
        <v>31</v>
      </c>
      <c r="AI33" s="26">
        <v>3</v>
      </c>
      <c r="AJ33" s="27" t="s">
        <v>464</v>
      </c>
      <c r="AK33" s="43"/>
      <c r="AL33" s="25">
        <v>31</v>
      </c>
      <c r="AM33" s="26">
        <v>4</v>
      </c>
      <c r="AN33" s="27" t="s">
        <v>464</v>
      </c>
      <c r="AO33" s="43">
        <v>76356.75</v>
      </c>
      <c r="AP33" s="25"/>
      <c r="AQ33" s="26"/>
      <c r="AR33" s="27"/>
      <c r="AS33" s="29"/>
      <c r="AT33" s="25">
        <v>31</v>
      </c>
      <c r="AU33" s="26">
        <v>6</v>
      </c>
      <c r="AV33" s="27" t="s">
        <v>464</v>
      </c>
      <c r="AW33" s="43">
        <v>6014.67</v>
      </c>
      <c r="AX33" s="25"/>
      <c r="AY33" s="26"/>
      <c r="AZ33" s="27"/>
      <c r="BA33" s="29"/>
      <c r="BB33" s="25"/>
      <c r="BC33" s="26"/>
      <c r="BD33" s="30"/>
      <c r="BE33" s="29"/>
      <c r="BF33" s="25">
        <v>31</v>
      </c>
      <c r="BG33" s="26">
        <v>9</v>
      </c>
      <c r="BH33" s="27" t="s">
        <v>464</v>
      </c>
      <c r="BI33" s="43"/>
    </row>
    <row r="34" spans="1:61" x14ac:dyDescent="0.2">
      <c r="A34" s="38" t="s">
        <v>572</v>
      </c>
      <c r="B34" s="39">
        <v>23</v>
      </c>
      <c r="I34" s="41" t="s">
        <v>573</v>
      </c>
      <c r="Z34" s="25">
        <v>32</v>
      </c>
      <c r="AA34" s="26">
        <v>1</v>
      </c>
      <c r="AB34" s="27" t="s">
        <v>464</v>
      </c>
      <c r="AC34" s="43">
        <v>334692.03999999998</v>
      </c>
      <c r="AD34" s="25">
        <v>32</v>
      </c>
      <c r="AE34" s="26">
        <v>2</v>
      </c>
      <c r="AF34" s="27" t="s">
        <v>464</v>
      </c>
      <c r="AG34" s="43"/>
      <c r="AH34" s="25">
        <v>32</v>
      </c>
      <c r="AI34" s="26">
        <v>3</v>
      </c>
      <c r="AJ34" s="27" t="s">
        <v>464</v>
      </c>
      <c r="AK34" s="43"/>
      <c r="AL34" s="25">
        <v>32</v>
      </c>
      <c r="AM34" s="26">
        <v>4</v>
      </c>
      <c r="AN34" s="27" t="s">
        <v>464</v>
      </c>
      <c r="AO34" s="43">
        <v>89768.19</v>
      </c>
      <c r="AP34" s="25"/>
      <c r="AQ34" s="26"/>
      <c r="AR34" s="27"/>
      <c r="AS34" s="29"/>
      <c r="AT34" s="25">
        <v>32</v>
      </c>
      <c r="AU34" s="26">
        <v>6</v>
      </c>
      <c r="AV34" s="27" t="s">
        <v>464</v>
      </c>
      <c r="AW34" s="43">
        <v>6132.6</v>
      </c>
      <c r="AX34" s="25"/>
      <c r="AY34" s="26"/>
      <c r="AZ34" s="27"/>
      <c r="BA34" s="29"/>
      <c r="BB34" s="25"/>
      <c r="BC34" s="26"/>
      <c r="BD34" s="30"/>
      <c r="BE34" s="29"/>
      <c r="BF34" s="25">
        <v>32</v>
      </c>
      <c r="BG34" s="26">
        <v>9</v>
      </c>
      <c r="BH34" s="27" t="s">
        <v>464</v>
      </c>
      <c r="BI34" s="43"/>
    </row>
    <row r="35" spans="1:61" x14ac:dyDescent="0.2">
      <c r="A35" s="38" t="s">
        <v>574</v>
      </c>
      <c r="B35" s="39">
        <v>24</v>
      </c>
      <c r="Z35" s="25">
        <v>33</v>
      </c>
      <c r="AA35" s="26">
        <v>1</v>
      </c>
      <c r="AB35" s="27" t="s">
        <v>464</v>
      </c>
      <c r="AC35" s="43">
        <v>1759978.81</v>
      </c>
      <c r="AD35" s="25">
        <v>33</v>
      </c>
      <c r="AE35" s="26">
        <v>2</v>
      </c>
      <c r="AF35" s="27" t="s">
        <v>464</v>
      </c>
      <c r="AG35" s="43"/>
      <c r="AH35" s="25">
        <v>33</v>
      </c>
      <c r="AI35" s="26">
        <v>3</v>
      </c>
      <c r="AJ35" s="27" t="s">
        <v>464</v>
      </c>
      <c r="AK35" s="43"/>
      <c r="AL35" s="25">
        <v>33</v>
      </c>
      <c r="AM35" s="26">
        <v>4</v>
      </c>
      <c r="AN35" s="27" t="s">
        <v>464</v>
      </c>
      <c r="AO35" s="43">
        <v>255524.18</v>
      </c>
      <c r="AP35" s="25"/>
      <c r="AQ35" s="26"/>
      <c r="AR35" s="27"/>
      <c r="AS35" s="29"/>
      <c r="AT35" s="25">
        <v>33</v>
      </c>
      <c r="AU35" s="26">
        <v>6</v>
      </c>
      <c r="AV35" s="27" t="s">
        <v>464</v>
      </c>
      <c r="AW35" s="43">
        <v>11085.86</v>
      </c>
      <c r="AX35" s="25"/>
      <c r="AY35" s="26"/>
      <c r="AZ35" s="27"/>
      <c r="BA35" s="29"/>
      <c r="BB35" s="25"/>
      <c r="BC35" s="26"/>
      <c r="BD35" s="30"/>
      <c r="BE35" s="29"/>
      <c r="BF35" s="25">
        <v>33</v>
      </c>
      <c r="BG35" s="26">
        <v>9</v>
      </c>
      <c r="BH35" s="27" t="s">
        <v>464</v>
      </c>
      <c r="BI35" s="43"/>
    </row>
    <row r="36" spans="1:61" x14ac:dyDescent="0.2">
      <c r="A36" s="38" t="s">
        <v>575</v>
      </c>
      <c r="B36" s="39">
        <v>25</v>
      </c>
      <c r="Z36" s="25">
        <v>34</v>
      </c>
      <c r="AA36" s="26">
        <v>1</v>
      </c>
      <c r="AB36" s="27" t="s">
        <v>475</v>
      </c>
      <c r="AC36" s="43">
        <v>1466937.97</v>
      </c>
      <c r="AD36" s="25">
        <v>34</v>
      </c>
      <c r="AE36" s="26">
        <v>2</v>
      </c>
      <c r="AF36" s="27" t="s">
        <v>475</v>
      </c>
      <c r="AG36" s="43"/>
      <c r="AH36" s="25">
        <v>34</v>
      </c>
      <c r="AI36" s="26">
        <v>3</v>
      </c>
      <c r="AJ36" s="27" t="s">
        <v>475</v>
      </c>
      <c r="AK36" s="43">
        <v>65468.33</v>
      </c>
      <c r="AL36" s="25">
        <v>34</v>
      </c>
      <c r="AM36" s="26">
        <v>4</v>
      </c>
      <c r="AN36" s="27" t="s">
        <v>475</v>
      </c>
      <c r="AO36" s="43">
        <v>258437.37</v>
      </c>
      <c r="AP36" s="25"/>
      <c r="AQ36" s="26"/>
      <c r="AR36" s="27"/>
      <c r="AS36" s="29"/>
      <c r="AT36" s="25">
        <v>34</v>
      </c>
      <c r="AU36" s="26">
        <v>6</v>
      </c>
      <c r="AV36" s="27" t="s">
        <v>475</v>
      </c>
      <c r="AW36" s="43">
        <v>64274.39</v>
      </c>
      <c r="AX36" s="25"/>
      <c r="AY36" s="26"/>
      <c r="AZ36" s="27"/>
      <c r="BA36" s="29"/>
      <c r="BB36" s="25"/>
      <c r="BC36" s="26"/>
      <c r="BD36" s="30"/>
      <c r="BE36" s="29"/>
      <c r="BF36" s="25">
        <v>34</v>
      </c>
      <c r="BG36" s="26">
        <v>9</v>
      </c>
      <c r="BH36" s="27" t="s">
        <v>475</v>
      </c>
      <c r="BI36" s="43"/>
    </row>
    <row r="37" spans="1:61" x14ac:dyDescent="0.2">
      <c r="A37" s="38" t="s">
        <v>576</v>
      </c>
      <c r="B37" s="39">
        <v>108</v>
      </c>
      <c r="Z37" s="25">
        <v>35</v>
      </c>
      <c r="AA37" s="26">
        <v>1</v>
      </c>
      <c r="AB37" s="27" t="s">
        <v>475</v>
      </c>
      <c r="AC37" s="43">
        <v>445027.2</v>
      </c>
      <c r="AD37" s="25">
        <v>35</v>
      </c>
      <c r="AE37" s="26">
        <v>2</v>
      </c>
      <c r="AF37" s="27" t="s">
        <v>475</v>
      </c>
      <c r="AG37" s="43"/>
      <c r="AH37" s="25">
        <v>35</v>
      </c>
      <c r="AI37" s="26">
        <v>3</v>
      </c>
      <c r="AJ37" s="27" t="s">
        <v>475</v>
      </c>
      <c r="AK37" s="43"/>
      <c r="AL37" s="25">
        <v>35</v>
      </c>
      <c r="AM37" s="26">
        <v>4</v>
      </c>
      <c r="AN37" s="27" t="s">
        <v>475</v>
      </c>
      <c r="AO37" s="43">
        <v>93477.61</v>
      </c>
      <c r="AP37" s="25"/>
      <c r="AQ37" s="26"/>
      <c r="AR37" s="27"/>
      <c r="AS37" s="29"/>
      <c r="AT37" s="25">
        <v>35</v>
      </c>
      <c r="AU37" s="26">
        <v>6</v>
      </c>
      <c r="AV37" s="27" t="s">
        <v>475</v>
      </c>
      <c r="AW37" s="43">
        <v>471.74</v>
      </c>
      <c r="AX37" s="25"/>
      <c r="AY37" s="26"/>
      <c r="AZ37" s="27"/>
      <c r="BA37" s="29"/>
      <c r="BB37" s="25"/>
      <c r="BC37" s="26"/>
      <c r="BD37" s="30"/>
      <c r="BE37" s="29"/>
      <c r="BF37" s="25">
        <v>35</v>
      </c>
      <c r="BG37" s="26">
        <v>9</v>
      </c>
      <c r="BH37" s="27" t="s">
        <v>475</v>
      </c>
      <c r="BI37" s="43"/>
    </row>
    <row r="38" spans="1:61" x14ac:dyDescent="0.2">
      <c r="A38" s="38" t="s">
        <v>577</v>
      </c>
      <c r="B38" s="39">
        <v>26</v>
      </c>
      <c r="Z38" s="25">
        <v>36</v>
      </c>
      <c r="AA38" s="26">
        <v>1</v>
      </c>
      <c r="AB38" s="27" t="s">
        <v>464</v>
      </c>
      <c r="AC38" s="43">
        <v>667366.41</v>
      </c>
      <c r="AD38" s="25">
        <v>36</v>
      </c>
      <c r="AE38" s="26">
        <v>2</v>
      </c>
      <c r="AF38" s="27" t="s">
        <v>464</v>
      </c>
      <c r="AG38" s="43"/>
      <c r="AH38" s="25">
        <v>36</v>
      </c>
      <c r="AI38" s="26">
        <v>3</v>
      </c>
      <c r="AJ38" s="27" t="s">
        <v>464</v>
      </c>
      <c r="AK38" s="43"/>
      <c r="AL38" s="25">
        <v>36</v>
      </c>
      <c r="AM38" s="26">
        <v>4</v>
      </c>
      <c r="AN38" s="27" t="s">
        <v>464</v>
      </c>
      <c r="AO38" s="43">
        <v>201920.72</v>
      </c>
      <c r="AP38" s="25"/>
      <c r="AQ38" s="26"/>
      <c r="AR38" s="27"/>
      <c r="AS38" s="29"/>
      <c r="AT38" s="25">
        <v>36</v>
      </c>
      <c r="AU38" s="26">
        <v>6</v>
      </c>
      <c r="AV38" s="27" t="s">
        <v>464</v>
      </c>
      <c r="AW38" s="43">
        <v>5626.14</v>
      </c>
      <c r="AX38" s="25"/>
      <c r="AY38" s="26"/>
      <c r="AZ38" s="27"/>
      <c r="BA38" s="29"/>
      <c r="BB38" s="25"/>
      <c r="BC38" s="26"/>
      <c r="BD38" s="30"/>
      <c r="BE38" s="29"/>
      <c r="BF38" s="25">
        <v>36</v>
      </c>
      <c r="BG38" s="26">
        <v>9</v>
      </c>
      <c r="BH38" s="27" t="s">
        <v>464</v>
      </c>
      <c r="BI38" s="43"/>
    </row>
    <row r="39" spans="1:61" x14ac:dyDescent="0.2">
      <c r="A39" s="38" t="s">
        <v>578</v>
      </c>
      <c r="B39" s="39">
        <v>27</v>
      </c>
      <c r="Z39" s="25">
        <v>37</v>
      </c>
      <c r="AA39" s="26">
        <v>1</v>
      </c>
      <c r="AB39" s="27" t="s">
        <v>475</v>
      </c>
      <c r="AC39" s="43">
        <v>259489.63</v>
      </c>
      <c r="AD39" s="25">
        <v>37</v>
      </c>
      <c r="AE39" s="26">
        <v>2</v>
      </c>
      <c r="AF39" s="27" t="s">
        <v>475</v>
      </c>
      <c r="AG39" s="43"/>
      <c r="AH39" s="25">
        <v>37</v>
      </c>
      <c r="AI39" s="26">
        <v>3</v>
      </c>
      <c r="AJ39" s="27" t="s">
        <v>475</v>
      </c>
      <c r="AK39" s="43">
        <v>75455.02</v>
      </c>
      <c r="AL39" s="25">
        <v>37</v>
      </c>
      <c r="AM39" s="26">
        <v>4</v>
      </c>
      <c r="AN39" s="27" t="s">
        <v>475</v>
      </c>
      <c r="AO39" s="43">
        <v>56336.15</v>
      </c>
      <c r="AP39" s="25"/>
      <c r="AQ39" s="26"/>
      <c r="AR39" s="27"/>
      <c r="AS39" s="29"/>
      <c r="AT39" s="25">
        <v>37</v>
      </c>
      <c r="AU39" s="26">
        <v>6</v>
      </c>
      <c r="AV39" s="27" t="s">
        <v>475</v>
      </c>
      <c r="AW39" s="43">
        <v>4481.5200000000004</v>
      </c>
      <c r="AX39" s="25"/>
      <c r="AY39" s="26"/>
      <c r="AZ39" s="27"/>
      <c r="BA39" s="29"/>
      <c r="BB39" s="25"/>
      <c r="BC39" s="26"/>
      <c r="BD39" s="30"/>
      <c r="BE39" s="29"/>
      <c r="BF39" s="25">
        <v>37</v>
      </c>
      <c r="BG39" s="26">
        <v>9</v>
      </c>
      <c r="BH39" s="27" t="s">
        <v>475</v>
      </c>
      <c r="BI39" s="43"/>
    </row>
    <row r="40" spans="1:61" x14ac:dyDescent="0.2">
      <c r="A40" s="38" t="s">
        <v>579</v>
      </c>
      <c r="B40" s="39">
        <v>138</v>
      </c>
      <c r="Z40" s="25">
        <v>38</v>
      </c>
      <c r="AA40" s="26">
        <v>1</v>
      </c>
      <c r="AB40" s="27" t="s">
        <v>475</v>
      </c>
      <c r="AC40" s="43">
        <v>579299.44999999995</v>
      </c>
      <c r="AD40" s="25">
        <v>38</v>
      </c>
      <c r="AE40" s="26">
        <v>2</v>
      </c>
      <c r="AF40" s="27" t="s">
        <v>475</v>
      </c>
      <c r="AG40" s="43"/>
      <c r="AH40" s="25">
        <v>38</v>
      </c>
      <c r="AI40" s="26">
        <v>3</v>
      </c>
      <c r="AJ40" s="27" t="s">
        <v>475</v>
      </c>
      <c r="AK40" s="43"/>
      <c r="AL40" s="25">
        <v>38</v>
      </c>
      <c r="AM40" s="26">
        <v>4</v>
      </c>
      <c r="AN40" s="27" t="s">
        <v>475</v>
      </c>
      <c r="AO40" s="43">
        <v>103272.25</v>
      </c>
      <c r="AP40" s="25"/>
      <c r="AQ40" s="26"/>
      <c r="AR40" s="27"/>
      <c r="AS40" s="29"/>
      <c r="AT40" s="25">
        <v>38</v>
      </c>
      <c r="AU40" s="26">
        <v>6</v>
      </c>
      <c r="AV40" s="27" t="s">
        <v>475</v>
      </c>
      <c r="AW40" s="43">
        <v>2948.37</v>
      </c>
      <c r="AX40" s="25"/>
      <c r="AY40" s="26"/>
      <c r="AZ40" s="27"/>
      <c r="BA40" s="29"/>
      <c r="BB40" s="25"/>
      <c r="BC40" s="26"/>
      <c r="BD40" s="30"/>
      <c r="BE40" s="29"/>
      <c r="BF40" s="25">
        <v>38</v>
      </c>
      <c r="BG40" s="26">
        <v>9</v>
      </c>
      <c r="BH40" s="27" t="s">
        <v>475</v>
      </c>
      <c r="BI40" s="43">
        <v>34261.050000000003</v>
      </c>
    </row>
    <row r="41" spans="1:61" x14ac:dyDescent="0.2">
      <c r="A41" s="38" t="s">
        <v>580</v>
      </c>
      <c r="B41" s="39">
        <v>28</v>
      </c>
      <c r="Z41" s="25">
        <v>39</v>
      </c>
      <c r="AA41" s="26">
        <v>1</v>
      </c>
      <c r="AB41" s="27" t="s">
        <v>464</v>
      </c>
      <c r="AC41" s="43">
        <v>347914.44</v>
      </c>
      <c r="AD41" s="25">
        <v>39</v>
      </c>
      <c r="AE41" s="26">
        <v>2</v>
      </c>
      <c r="AF41" s="27" t="s">
        <v>464</v>
      </c>
      <c r="AG41" s="43"/>
      <c r="AH41" s="25">
        <v>39</v>
      </c>
      <c r="AI41" s="26">
        <v>3</v>
      </c>
      <c r="AJ41" s="27" t="s">
        <v>464</v>
      </c>
      <c r="AK41" s="43"/>
      <c r="AL41" s="25">
        <v>39</v>
      </c>
      <c r="AM41" s="26">
        <v>4</v>
      </c>
      <c r="AN41" s="27" t="s">
        <v>464</v>
      </c>
      <c r="AO41" s="43">
        <v>90678.95</v>
      </c>
      <c r="AP41" s="25"/>
      <c r="AQ41" s="26"/>
      <c r="AR41" s="27"/>
      <c r="AS41" s="29"/>
      <c r="AT41" s="25">
        <v>39</v>
      </c>
      <c r="AU41" s="26">
        <v>6</v>
      </c>
      <c r="AV41" s="27" t="s">
        <v>464</v>
      </c>
      <c r="AW41" s="43">
        <v>10732.05</v>
      </c>
      <c r="AX41" s="25"/>
      <c r="AY41" s="26"/>
      <c r="AZ41" s="27"/>
      <c r="BA41" s="29"/>
      <c r="BB41" s="25"/>
      <c r="BC41" s="26"/>
      <c r="BD41" s="30"/>
      <c r="BE41" s="29"/>
      <c r="BF41" s="25">
        <v>39</v>
      </c>
      <c r="BG41" s="26">
        <v>9</v>
      </c>
      <c r="BH41" s="27" t="s">
        <v>464</v>
      </c>
      <c r="BI41" s="43"/>
    </row>
    <row r="42" spans="1:61" x14ac:dyDescent="0.2">
      <c r="A42" s="38" t="s">
        <v>581</v>
      </c>
      <c r="B42" s="39">
        <v>134</v>
      </c>
      <c r="Z42" s="25">
        <v>40</v>
      </c>
      <c r="AA42" s="26">
        <v>1</v>
      </c>
      <c r="AB42" s="27" t="s">
        <v>464</v>
      </c>
      <c r="AC42" s="43">
        <v>394688.88</v>
      </c>
      <c r="AD42" s="25">
        <v>40</v>
      </c>
      <c r="AE42" s="26">
        <v>2</v>
      </c>
      <c r="AF42" s="27" t="s">
        <v>464</v>
      </c>
      <c r="AG42" s="43"/>
      <c r="AH42" s="25">
        <v>40</v>
      </c>
      <c r="AI42" s="26">
        <v>3</v>
      </c>
      <c r="AJ42" s="27" t="s">
        <v>464</v>
      </c>
      <c r="AK42" s="43"/>
      <c r="AL42" s="25">
        <v>40</v>
      </c>
      <c r="AM42" s="26">
        <v>4</v>
      </c>
      <c r="AN42" s="27" t="s">
        <v>464</v>
      </c>
      <c r="AO42" s="43">
        <v>141258.94</v>
      </c>
      <c r="AP42" s="25"/>
      <c r="AQ42" s="26"/>
      <c r="AR42" s="27"/>
      <c r="AS42" s="29"/>
      <c r="AT42" s="25">
        <v>40</v>
      </c>
      <c r="AU42" s="26">
        <v>6</v>
      </c>
      <c r="AV42" s="27" t="s">
        <v>464</v>
      </c>
      <c r="AW42" s="43">
        <v>11422.52</v>
      </c>
      <c r="AX42" s="25"/>
      <c r="AY42" s="26"/>
      <c r="AZ42" s="27"/>
      <c r="BA42" s="29"/>
      <c r="BB42" s="25"/>
      <c r="BC42" s="26"/>
      <c r="BD42" s="30"/>
      <c r="BE42" s="29"/>
      <c r="BF42" s="25">
        <v>40</v>
      </c>
      <c r="BG42" s="26">
        <v>9</v>
      </c>
      <c r="BH42" s="27" t="s">
        <v>464</v>
      </c>
      <c r="BI42" s="43">
        <v>45674.66</v>
      </c>
    </row>
    <row r="43" spans="1:61" x14ac:dyDescent="0.2">
      <c r="A43" s="38" t="s">
        <v>582</v>
      </c>
      <c r="B43" s="39">
        <v>29</v>
      </c>
      <c r="Z43" s="25">
        <v>41</v>
      </c>
      <c r="AA43" s="26">
        <v>1</v>
      </c>
      <c r="AB43" s="27" t="s">
        <v>464</v>
      </c>
      <c r="AC43" s="43">
        <v>1688629.4</v>
      </c>
      <c r="AD43" s="25">
        <v>41</v>
      </c>
      <c r="AE43" s="26">
        <v>2</v>
      </c>
      <c r="AF43" s="27" t="s">
        <v>464</v>
      </c>
      <c r="AG43" s="43"/>
      <c r="AH43" s="25">
        <v>41</v>
      </c>
      <c r="AI43" s="26">
        <v>3</v>
      </c>
      <c r="AJ43" s="27" t="s">
        <v>464</v>
      </c>
      <c r="AK43" s="43"/>
      <c r="AL43" s="25">
        <v>41</v>
      </c>
      <c r="AM43" s="26">
        <v>4</v>
      </c>
      <c r="AN43" s="27" t="s">
        <v>464</v>
      </c>
      <c r="AO43" s="43">
        <v>258229.39</v>
      </c>
      <c r="AP43" s="25"/>
      <c r="AQ43" s="26"/>
      <c r="AR43" s="27"/>
      <c r="AS43" s="29"/>
      <c r="AT43" s="25">
        <v>41</v>
      </c>
      <c r="AU43" s="26">
        <v>6</v>
      </c>
      <c r="AV43" s="27" t="s">
        <v>464</v>
      </c>
      <c r="AW43" s="43">
        <v>4363.58</v>
      </c>
      <c r="AX43" s="25"/>
      <c r="AY43" s="26"/>
      <c r="AZ43" s="27"/>
      <c r="BA43" s="29"/>
      <c r="BB43" s="25"/>
      <c r="BC43" s="26"/>
      <c r="BD43" s="30"/>
      <c r="BE43" s="29"/>
      <c r="BF43" s="25">
        <v>41</v>
      </c>
      <c r="BG43" s="26">
        <v>9</v>
      </c>
      <c r="BH43" s="27" t="s">
        <v>464</v>
      </c>
      <c r="BI43" s="43">
        <v>101326.1</v>
      </c>
    </row>
    <row r="44" spans="1:61" x14ac:dyDescent="0.2">
      <c r="A44" s="38" t="s">
        <v>583</v>
      </c>
      <c r="B44" s="39">
        <v>109</v>
      </c>
      <c r="Z44" s="25">
        <v>42</v>
      </c>
      <c r="AA44" s="26">
        <v>1</v>
      </c>
      <c r="AB44" s="27" t="s">
        <v>475</v>
      </c>
      <c r="AC44" s="43">
        <v>1040367.33</v>
      </c>
      <c r="AD44" s="25">
        <v>42</v>
      </c>
      <c r="AE44" s="26">
        <v>2</v>
      </c>
      <c r="AF44" s="27" t="s">
        <v>475</v>
      </c>
      <c r="AG44" s="43"/>
      <c r="AH44" s="25">
        <v>42</v>
      </c>
      <c r="AI44" s="26">
        <v>3</v>
      </c>
      <c r="AJ44" s="27" t="s">
        <v>475</v>
      </c>
      <c r="AK44" s="43"/>
      <c r="AL44" s="25">
        <v>42</v>
      </c>
      <c r="AM44" s="26">
        <v>4</v>
      </c>
      <c r="AN44" s="27" t="s">
        <v>475</v>
      </c>
      <c r="AO44" s="43">
        <v>275512.78999999998</v>
      </c>
      <c r="AP44" s="25"/>
      <c r="AQ44" s="26"/>
      <c r="AR44" s="27"/>
      <c r="AS44" s="29"/>
      <c r="AT44" s="25">
        <v>42</v>
      </c>
      <c r="AU44" s="26">
        <v>6</v>
      </c>
      <c r="AV44" s="27" t="s">
        <v>475</v>
      </c>
      <c r="AW44" s="43">
        <v>18397.810000000001</v>
      </c>
      <c r="AX44" s="25"/>
      <c r="AY44" s="26"/>
      <c r="AZ44" s="27"/>
      <c r="BA44" s="29"/>
      <c r="BB44" s="25"/>
      <c r="BC44" s="26"/>
      <c r="BD44" s="30"/>
      <c r="BE44" s="29"/>
      <c r="BF44" s="25">
        <v>42</v>
      </c>
      <c r="BG44" s="26">
        <v>9</v>
      </c>
      <c r="BH44" s="27" t="s">
        <v>475</v>
      </c>
      <c r="BI44" s="43"/>
    </row>
    <row r="45" spans="1:61" x14ac:dyDescent="0.2">
      <c r="A45" s="38" t="s">
        <v>584</v>
      </c>
      <c r="B45" s="39">
        <v>30</v>
      </c>
      <c r="Z45" s="25">
        <v>43</v>
      </c>
      <c r="AA45" s="26">
        <v>1</v>
      </c>
      <c r="AB45" s="27" t="s">
        <v>475</v>
      </c>
      <c r="AC45" s="43">
        <v>7349539.6399999997</v>
      </c>
      <c r="AD45" s="25">
        <v>43</v>
      </c>
      <c r="AE45" s="26">
        <v>2</v>
      </c>
      <c r="AF45" s="27" t="s">
        <v>475</v>
      </c>
      <c r="AG45" s="43"/>
      <c r="AH45" s="25">
        <v>43</v>
      </c>
      <c r="AI45" s="26">
        <v>3</v>
      </c>
      <c r="AJ45" s="27" t="s">
        <v>475</v>
      </c>
      <c r="AK45" s="43"/>
      <c r="AL45" s="25">
        <v>43</v>
      </c>
      <c r="AM45" s="26">
        <v>4</v>
      </c>
      <c r="AN45" s="27" t="s">
        <v>475</v>
      </c>
      <c r="AO45" s="43">
        <v>1051997.08</v>
      </c>
      <c r="AP45" s="25"/>
      <c r="AQ45" s="26"/>
      <c r="AR45" s="27"/>
      <c r="AS45" s="29"/>
      <c r="AT45" s="25">
        <v>43</v>
      </c>
      <c r="AU45" s="26">
        <v>6</v>
      </c>
      <c r="AV45" s="27" t="s">
        <v>475</v>
      </c>
      <c r="AW45" s="43">
        <v>337729.78</v>
      </c>
      <c r="AX45" s="25"/>
      <c r="AY45" s="26"/>
      <c r="AZ45" s="27"/>
      <c r="BA45" s="29"/>
      <c r="BB45" s="25"/>
      <c r="BC45" s="26"/>
      <c r="BD45" s="30"/>
      <c r="BE45" s="29"/>
      <c r="BF45" s="25">
        <v>43</v>
      </c>
      <c r="BG45" s="26">
        <v>9</v>
      </c>
      <c r="BH45" s="27" t="s">
        <v>475</v>
      </c>
      <c r="BI45" s="43"/>
    </row>
    <row r="46" spans="1:61" x14ac:dyDescent="0.2">
      <c r="A46" s="38" t="s">
        <v>585</v>
      </c>
      <c r="B46" s="39">
        <v>31</v>
      </c>
      <c r="Z46" s="25">
        <v>44</v>
      </c>
      <c r="AA46" s="26">
        <v>1</v>
      </c>
      <c r="AB46" s="27" t="s">
        <v>475</v>
      </c>
      <c r="AC46" s="43">
        <v>2365483.9500000002</v>
      </c>
      <c r="AD46" s="25">
        <v>44</v>
      </c>
      <c r="AE46" s="26">
        <v>2</v>
      </c>
      <c r="AF46" s="27" t="s">
        <v>475</v>
      </c>
      <c r="AG46" s="43"/>
      <c r="AH46" s="25">
        <v>44</v>
      </c>
      <c r="AI46" s="26">
        <v>3</v>
      </c>
      <c r="AJ46" s="27" t="s">
        <v>475</v>
      </c>
      <c r="AK46" s="43"/>
      <c r="AL46" s="25">
        <v>44</v>
      </c>
      <c r="AM46" s="26">
        <v>4</v>
      </c>
      <c r="AN46" s="27" t="s">
        <v>475</v>
      </c>
      <c r="AO46" s="43">
        <v>338985.77</v>
      </c>
      <c r="AP46" s="25"/>
      <c r="AQ46" s="26"/>
      <c r="AR46" s="27"/>
      <c r="AS46" s="29"/>
      <c r="AT46" s="25">
        <v>44</v>
      </c>
      <c r="AU46" s="26">
        <v>6</v>
      </c>
      <c r="AV46" s="27" t="s">
        <v>475</v>
      </c>
      <c r="AW46" s="43">
        <v>46820.06</v>
      </c>
      <c r="AX46" s="25"/>
      <c r="AY46" s="26"/>
      <c r="AZ46" s="27"/>
      <c r="BA46" s="29"/>
      <c r="BB46" s="25"/>
      <c r="BC46" s="26"/>
      <c r="BD46" s="30"/>
      <c r="BE46" s="29"/>
      <c r="BF46" s="25">
        <v>44</v>
      </c>
      <c r="BG46" s="26">
        <v>9</v>
      </c>
      <c r="BH46" s="27" t="s">
        <v>475</v>
      </c>
      <c r="BI46" s="43">
        <v>136862.07</v>
      </c>
    </row>
    <row r="47" spans="1:61" x14ac:dyDescent="0.2">
      <c r="A47" s="38" t="s">
        <v>586</v>
      </c>
      <c r="B47" s="39">
        <v>32</v>
      </c>
      <c r="Z47" s="25">
        <v>45</v>
      </c>
      <c r="AA47" s="26">
        <v>1</v>
      </c>
      <c r="AB47" s="27" t="s">
        <v>475</v>
      </c>
      <c r="AC47" s="43">
        <v>50679.88</v>
      </c>
      <c r="AD47" s="25">
        <v>45</v>
      </c>
      <c r="AE47" s="26">
        <v>2</v>
      </c>
      <c r="AF47" s="27" t="s">
        <v>475</v>
      </c>
      <c r="AG47" s="43"/>
      <c r="AH47" s="25">
        <v>45</v>
      </c>
      <c r="AI47" s="26">
        <v>3</v>
      </c>
      <c r="AJ47" s="27" t="s">
        <v>475</v>
      </c>
      <c r="AK47" s="43"/>
      <c r="AL47" s="25">
        <v>45</v>
      </c>
      <c r="AM47" s="26">
        <v>4</v>
      </c>
      <c r="AN47" s="27" t="s">
        <v>475</v>
      </c>
      <c r="AO47" s="43">
        <v>14143.23</v>
      </c>
      <c r="AP47" s="25"/>
      <c r="AQ47" s="26"/>
      <c r="AR47" s="27"/>
      <c r="AS47" s="29"/>
      <c r="AT47" s="25">
        <v>45</v>
      </c>
      <c r="AU47" s="26">
        <v>6</v>
      </c>
      <c r="AV47" s="27" t="s">
        <v>475</v>
      </c>
      <c r="AW47" s="43">
        <v>0</v>
      </c>
      <c r="AX47" s="25"/>
      <c r="AY47" s="26"/>
      <c r="AZ47" s="27"/>
      <c r="BA47" s="29"/>
      <c r="BB47" s="25"/>
      <c r="BC47" s="26"/>
      <c r="BD47" s="30"/>
      <c r="BE47" s="29"/>
      <c r="BF47" s="25">
        <v>45</v>
      </c>
      <c r="BG47" s="26">
        <v>9</v>
      </c>
      <c r="BH47" s="27" t="s">
        <v>475</v>
      </c>
      <c r="BI47" s="43"/>
    </row>
    <row r="48" spans="1:61" x14ac:dyDescent="0.2">
      <c r="A48" s="38" t="s">
        <v>587</v>
      </c>
      <c r="B48" s="39">
        <v>135</v>
      </c>
      <c r="Z48" s="25">
        <v>46</v>
      </c>
      <c r="AA48" s="26">
        <v>1</v>
      </c>
      <c r="AB48" s="27" t="s">
        <v>475</v>
      </c>
      <c r="AC48" s="43">
        <v>583674.4</v>
      </c>
      <c r="AD48" s="25">
        <v>46</v>
      </c>
      <c r="AE48" s="26">
        <v>2</v>
      </c>
      <c r="AF48" s="27" t="s">
        <v>475</v>
      </c>
      <c r="AG48" s="43"/>
      <c r="AH48" s="25">
        <v>46</v>
      </c>
      <c r="AI48" s="26">
        <v>3</v>
      </c>
      <c r="AJ48" s="27" t="s">
        <v>475</v>
      </c>
      <c r="AK48" s="43"/>
      <c r="AL48" s="25">
        <v>46</v>
      </c>
      <c r="AM48" s="26">
        <v>4</v>
      </c>
      <c r="AN48" s="27" t="s">
        <v>475</v>
      </c>
      <c r="AO48" s="43">
        <v>169572.61</v>
      </c>
      <c r="AP48" s="25"/>
      <c r="AQ48" s="26"/>
      <c r="AR48" s="27"/>
      <c r="AS48" s="29"/>
      <c r="AT48" s="25">
        <v>46</v>
      </c>
      <c r="AU48" s="26">
        <v>6</v>
      </c>
      <c r="AV48" s="27" t="s">
        <v>475</v>
      </c>
      <c r="AW48" s="43">
        <v>2830.43</v>
      </c>
      <c r="AX48" s="25"/>
      <c r="AY48" s="26"/>
      <c r="AZ48" s="27"/>
      <c r="BA48" s="29"/>
      <c r="BB48" s="25"/>
      <c r="BC48" s="26"/>
      <c r="BD48" s="30"/>
      <c r="BE48" s="29"/>
      <c r="BF48" s="25">
        <v>46</v>
      </c>
      <c r="BG48" s="26">
        <v>9</v>
      </c>
      <c r="BH48" s="27" t="s">
        <v>475</v>
      </c>
      <c r="BI48" s="43"/>
    </row>
    <row r="49" spans="1:61" x14ac:dyDescent="0.2">
      <c r="A49" s="38" t="s">
        <v>588</v>
      </c>
      <c r="B49" s="39">
        <v>33</v>
      </c>
      <c r="Z49" s="25">
        <v>47</v>
      </c>
      <c r="AA49" s="26">
        <v>1</v>
      </c>
      <c r="AB49" s="27"/>
      <c r="AC49" s="43">
        <v>957773.93</v>
      </c>
      <c r="AD49" s="25">
        <v>47</v>
      </c>
      <c r="AE49" s="26">
        <v>2</v>
      </c>
      <c r="AF49" s="27"/>
      <c r="AG49" s="43"/>
      <c r="AH49" s="25">
        <v>47</v>
      </c>
      <c r="AI49" s="26">
        <v>3</v>
      </c>
      <c r="AJ49" s="27"/>
      <c r="AK49" s="43"/>
      <c r="AL49" s="25">
        <v>47</v>
      </c>
      <c r="AM49" s="26">
        <v>4</v>
      </c>
      <c r="AN49" s="27"/>
      <c r="AO49" s="43"/>
      <c r="AP49" s="25"/>
      <c r="AQ49" s="26"/>
      <c r="AR49" s="27"/>
      <c r="AT49" s="25">
        <v>47</v>
      </c>
      <c r="AU49" s="26">
        <v>6</v>
      </c>
      <c r="AV49" s="27"/>
      <c r="AW49" s="43"/>
      <c r="AX49" s="25"/>
      <c r="AY49" s="26"/>
      <c r="BB49" s="25"/>
      <c r="BC49" s="26"/>
      <c r="BD49" s="30"/>
      <c r="BE49" s="29"/>
      <c r="BF49" s="25">
        <v>47</v>
      </c>
      <c r="BG49" s="26">
        <v>9</v>
      </c>
      <c r="BH49" s="27"/>
      <c r="BI49" s="43"/>
    </row>
    <row r="50" spans="1:61" x14ac:dyDescent="0.2">
      <c r="A50" s="38" t="s">
        <v>589</v>
      </c>
      <c r="B50" s="39">
        <v>34</v>
      </c>
      <c r="Z50" s="25">
        <v>48</v>
      </c>
      <c r="AA50" s="26">
        <v>1</v>
      </c>
      <c r="AB50" s="27" t="s">
        <v>475</v>
      </c>
      <c r="AC50" s="43">
        <v>364442.44</v>
      </c>
      <c r="AD50" s="25">
        <v>48</v>
      </c>
      <c r="AE50" s="26">
        <v>2</v>
      </c>
      <c r="AF50" s="27" t="s">
        <v>475</v>
      </c>
      <c r="AG50" s="43"/>
      <c r="AH50" s="25">
        <v>48</v>
      </c>
      <c r="AI50" s="26">
        <v>3</v>
      </c>
      <c r="AJ50" s="27" t="s">
        <v>475</v>
      </c>
      <c r="AK50" s="43"/>
      <c r="AL50" s="25">
        <v>48</v>
      </c>
      <c r="AM50" s="26">
        <v>4</v>
      </c>
      <c r="AN50" s="27" t="s">
        <v>475</v>
      </c>
      <c r="AO50" s="43">
        <v>89793.73</v>
      </c>
      <c r="AP50" s="25"/>
      <c r="AQ50" s="26"/>
      <c r="AR50" s="27"/>
      <c r="AS50" s="29"/>
      <c r="AT50" s="25">
        <v>48</v>
      </c>
      <c r="AU50" s="26">
        <v>6</v>
      </c>
      <c r="AV50" s="27" t="s">
        <v>475</v>
      </c>
      <c r="AW50" s="43">
        <v>2830.43</v>
      </c>
      <c r="AX50" s="25"/>
      <c r="AY50" s="26"/>
      <c r="AZ50" s="27"/>
      <c r="BA50" s="29"/>
      <c r="BB50" s="25"/>
      <c r="BC50" s="26"/>
      <c r="BD50" s="30"/>
      <c r="BE50" s="29"/>
      <c r="BF50" s="25">
        <v>48</v>
      </c>
      <c r="BG50" s="26">
        <v>9</v>
      </c>
      <c r="BH50" s="27" t="s">
        <v>475</v>
      </c>
      <c r="BI50" s="43"/>
    </row>
    <row r="51" spans="1:61" x14ac:dyDescent="0.2">
      <c r="A51" s="38" t="s">
        <v>590</v>
      </c>
      <c r="B51" s="39">
        <v>110</v>
      </c>
      <c r="Z51" s="25">
        <v>49</v>
      </c>
      <c r="AA51" s="26">
        <v>1</v>
      </c>
      <c r="AB51" s="27" t="s">
        <v>464</v>
      </c>
      <c r="AC51" s="43">
        <v>187432.04</v>
      </c>
      <c r="AD51" s="25">
        <v>49</v>
      </c>
      <c r="AE51" s="26">
        <v>2</v>
      </c>
      <c r="AF51" s="27" t="s">
        <v>464</v>
      </c>
      <c r="AG51" s="43"/>
      <c r="AH51" s="25">
        <v>49</v>
      </c>
      <c r="AI51" s="26">
        <v>3</v>
      </c>
      <c r="AJ51" s="27" t="s">
        <v>464</v>
      </c>
      <c r="AK51" s="43"/>
      <c r="AL51" s="25">
        <v>49</v>
      </c>
      <c r="AM51" s="26">
        <v>4</v>
      </c>
      <c r="AN51" s="27" t="s">
        <v>464</v>
      </c>
      <c r="AO51" s="43">
        <v>49057.43</v>
      </c>
      <c r="AP51" s="25"/>
      <c r="AQ51" s="26"/>
      <c r="AR51" s="27"/>
      <c r="AS51" s="29"/>
      <c r="AT51" s="25">
        <v>49</v>
      </c>
      <c r="AU51" s="26">
        <v>6</v>
      </c>
      <c r="AV51" s="27" t="s">
        <v>464</v>
      </c>
      <c r="AW51" s="43">
        <v>1533.15</v>
      </c>
      <c r="AX51" s="25"/>
      <c r="AY51" s="26"/>
      <c r="AZ51" s="27"/>
      <c r="BA51" s="29"/>
      <c r="BB51" s="25"/>
      <c r="BC51" s="26"/>
      <c r="BD51" s="30"/>
      <c r="BE51" s="29"/>
      <c r="BF51" s="25">
        <v>49</v>
      </c>
      <c r="BG51" s="26">
        <v>9</v>
      </c>
      <c r="BH51" s="27" t="s">
        <v>464</v>
      </c>
      <c r="BI51" s="43"/>
    </row>
    <row r="52" spans="1:61" x14ac:dyDescent="0.2">
      <c r="A52" s="38" t="s">
        <v>591</v>
      </c>
      <c r="B52" s="39">
        <v>111</v>
      </c>
      <c r="Z52" s="25">
        <v>50</v>
      </c>
      <c r="AA52" s="26">
        <v>1</v>
      </c>
      <c r="AB52" s="27" t="s">
        <v>464</v>
      </c>
      <c r="AC52" s="43">
        <v>207204.21</v>
      </c>
      <c r="AD52" s="25">
        <v>50</v>
      </c>
      <c r="AE52" s="26">
        <v>2</v>
      </c>
      <c r="AF52" s="27" t="s">
        <v>464</v>
      </c>
      <c r="AG52" s="43"/>
      <c r="AH52" s="25">
        <v>50</v>
      </c>
      <c r="AI52" s="26">
        <v>3</v>
      </c>
      <c r="AJ52" s="27" t="s">
        <v>464</v>
      </c>
      <c r="AK52" s="43"/>
      <c r="AL52" s="25">
        <v>50</v>
      </c>
      <c r="AM52" s="26">
        <v>4</v>
      </c>
      <c r="AN52" s="27" t="s">
        <v>464</v>
      </c>
      <c r="AO52" s="43">
        <v>53010.23</v>
      </c>
      <c r="AP52" s="25"/>
      <c r="AQ52" s="26"/>
      <c r="AR52" s="27"/>
      <c r="AS52" s="29"/>
      <c r="AT52" s="25">
        <v>50</v>
      </c>
      <c r="AU52" s="26">
        <v>6</v>
      </c>
      <c r="AV52" s="27" t="s">
        <v>464</v>
      </c>
      <c r="AW52" s="43">
        <v>1651.09</v>
      </c>
      <c r="AX52" s="25"/>
      <c r="AY52" s="26"/>
      <c r="AZ52" s="27"/>
      <c r="BA52" s="29"/>
      <c r="BB52" s="25"/>
      <c r="BC52" s="26"/>
      <c r="BD52" s="30"/>
      <c r="BE52" s="29"/>
      <c r="BF52" s="25">
        <v>50</v>
      </c>
      <c r="BG52" s="26">
        <v>9</v>
      </c>
      <c r="BH52" s="27" t="s">
        <v>464</v>
      </c>
      <c r="BI52" s="43"/>
    </row>
    <row r="53" spans="1:61" x14ac:dyDescent="0.2">
      <c r="A53" s="38" t="s">
        <v>592</v>
      </c>
      <c r="B53" s="39">
        <v>35</v>
      </c>
      <c r="Z53" s="25">
        <v>51</v>
      </c>
      <c r="AA53" s="26">
        <v>1</v>
      </c>
      <c r="AB53" s="27" t="s">
        <v>464</v>
      </c>
      <c r="AC53" s="43">
        <v>359206.96</v>
      </c>
      <c r="AD53" s="25">
        <v>51</v>
      </c>
      <c r="AE53" s="26">
        <v>2</v>
      </c>
      <c r="AF53" s="27" t="s">
        <v>464</v>
      </c>
      <c r="AG53" s="43"/>
      <c r="AH53" s="25">
        <v>51</v>
      </c>
      <c r="AI53" s="26">
        <v>3</v>
      </c>
      <c r="AJ53" s="27" t="s">
        <v>464</v>
      </c>
      <c r="AK53" s="43"/>
      <c r="AL53" s="25">
        <v>51</v>
      </c>
      <c r="AM53" s="26">
        <v>4</v>
      </c>
      <c r="AN53" s="27" t="s">
        <v>464</v>
      </c>
      <c r="AO53" s="43">
        <v>75397.789999999994</v>
      </c>
      <c r="AP53" s="25"/>
      <c r="AQ53" s="26"/>
      <c r="AR53" s="27"/>
      <c r="AS53" s="29"/>
      <c r="AT53" s="25">
        <v>51</v>
      </c>
      <c r="AU53" s="26">
        <v>6</v>
      </c>
      <c r="AV53" s="27" t="s">
        <v>464</v>
      </c>
      <c r="AW53" s="43">
        <v>825.54</v>
      </c>
      <c r="AX53" s="25"/>
      <c r="AY53" s="26"/>
      <c r="AZ53" s="27"/>
      <c r="BA53" s="29"/>
      <c r="BB53" s="25"/>
      <c r="BC53" s="26"/>
      <c r="BD53" s="30"/>
      <c r="BE53" s="29"/>
      <c r="BF53" s="25">
        <v>51</v>
      </c>
      <c r="BG53" s="26">
        <v>9</v>
      </c>
      <c r="BH53" s="27" t="s">
        <v>464</v>
      </c>
      <c r="BI53" s="43">
        <v>23636.68</v>
      </c>
    </row>
    <row r="54" spans="1:61" x14ac:dyDescent="0.2">
      <c r="A54" s="38" t="s">
        <v>593</v>
      </c>
      <c r="B54" s="39">
        <v>36</v>
      </c>
      <c r="Z54" s="25">
        <v>52</v>
      </c>
      <c r="AA54" s="26">
        <v>1</v>
      </c>
      <c r="AB54" s="27" t="s">
        <v>464</v>
      </c>
      <c r="AC54" s="43">
        <v>1452119.85</v>
      </c>
      <c r="AD54" s="25">
        <v>52</v>
      </c>
      <c r="AE54" s="26">
        <v>2</v>
      </c>
      <c r="AF54" s="27" t="s">
        <v>464</v>
      </c>
      <c r="AG54" s="43"/>
      <c r="AH54" s="25">
        <v>52</v>
      </c>
      <c r="AI54" s="26">
        <v>3</v>
      </c>
      <c r="AJ54" s="27" t="s">
        <v>464</v>
      </c>
      <c r="AK54" s="43"/>
      <c r="AL54" s="25">
        <v>52</v>
      </c>
      <c r="AM54" s="26">
        <v>4</v>
      </c>
      <c r="AN54" s="27" t="s">
        <v>464</v>
      </c>
      <c r="AO54" s="43">
        <v>278539.78999999998</v>
      </c>
      <c r="AP54" s="25"/>
      <c r="AQ54" s="26"/>
      <c r="AR54" s="27"/>
      <c r="AS54" s="29"/>
      <c r="AT54" s="25">
        <v>52</v>
      </c>
      <c r="AU54" s="26">
        <v>6</v>
      </c>
      <c r="AV54" s="27" t="s">
        <v>464</v>
      </c>
      <c r="AW54" s="43">
        <v>117.93</v>
      </c>
      <c r="AX54" s="25"/>
      <c r="AY54" s="26"/>
      <c r="AZ54" s="27"/>
      <c r="BA54" s="29"/>
      <c r="BB54" s="25"/>
      <c r="BC54" s="26"/>
      <c r="BD54" s="30"/>
      <c r="BE54" s="29"/>
      <c r="BF54" s="25">
        <v>52</v>
      </c>
      <c r="BG54" s="26">
        <v>9</v>
      </c>
      <c r="BH54" s="27" t="s">
        <v>464</v>
      </c>
      <c r="BI54" s="43">
        <v>59860.71</v>
      </c>
    </row>
    <row r="55" spans="1:61" x14ac:dyDescent="0.2">
      <c r="A55" s="38" t="s">
        <v>594</v>
      </c>
      <c r="B55" s="39">
        <v>37</v>
      </c>
      <c r="Z55" s="25">
        <v>53</v>
      </c>
      <c r="AA55" s="26">
        <v>1</v>
      </c>
      <c r="AB55" s="27" t="s">
        <v>464</v>
      </c>
      <c r="AC55" s="43">
        <v>1478880.05</v>
      </c>
      <c r="AD55" s="25">
        <v>53</v>
      </c>
      <c r="AE55" s="26">
        <v>2</v>
      </c>
      <c r="AF55" s="27" t="s">
        <v>464</v>
      </c>
      <c r="AG55" s="43"/>
      <c r="AH55" s="25">
        <v>53</v>
      </c>
      <c r="AI55" s="26">
        <v>3</v>
      </c>
      <c r="AJ55" s="27" t="s">
        <v>464</v>
      </c>
      <c r="AK55" s="43"/>
      <c r="AL55" s="25">
        <v>53</v>
      </c>
      <c r="AM55" s="26">
        <v>4</v>
      </c>
      <c r="AN55" s="27" t="s">
        <v>464</v>
      </c>
      <c r="AO55" s="43">
        <v>497194</v>
      </c>
      <c r="AP55" s="25"/>
      <c r="AQ55" s="26"/>
      <c r="AR55" s="27"/>
      <c r="AS55" s="29"/>
      <c r="AT55" s="25">
        <v>53</v>
      </c>
      <c r="AU55" s="26">
        <v>6</v>
      </c>
      <c r="AV55" s="27" t="s">
        <v>464</v>
      </c>
      <c r="AW55" s="43">
        <v>686851.48</v>
      </c>
      <c r="AX55" s="25"/>
      <c r="AY55" s="26"/>
      <c r="AZ55" s="27"/>
      <c r="BA55" s="29"/>
      <c r="BB55" s="25"/>
      <c r="BC55" s="26"/>
      <c r="BD55" s="30"/>
      <c r="BE55" s="29"/>
      <c r="BF55" s="25">
        <v>53</v>
      </c>
      <c r="BG55" s="26">
        <v>9</v>
      </c>
      <c r="BH55" s="27" t="s">
        <v>464</v>
      </c>
      <c r="BI55" s="43"/>
    </row>
    <row r="56" spans="1:61" x14ac:dyDescent="0.2">
      <c r="A56" s="38" t="s">
        <v>595</v>
      </c>
      <c r="B56" s="39">
        <v>38</v>
      </c>
      <c r="Z56" s="25">
        <v>54</v>
      </c>
      <c r="AA56" s="26">
        <v>1</v>
      </c>
      <c r="AB56" s="27" t="s">
        <v>475</v>
      </c>
      <c r="AC56" s="43">
        <v>802748.47</v>
      </c>
      <c r="AD56" s="25">
        <v>54</v>
      </c>
      <c r="AE56" s="26">
        <v>2</v>
      </c>
      <c r="AF56" s="27" t="s">
        <v>475</v>
      </c>
      <c r="AG56" s="43"/>
      <c r="AH56" s="25">
        <v>54</v>
      </c>
      <c r="AI56" s="26">
        <v>3</v>
      </c>
      <c r="AJ56" s="27" t="s">
        <v>475</v>
      </c>
      <c r="AK56" s="43"/>
      <c r="AL56" s="25">
        <v>54</v>
      </c>
      <c r="AM56" s="26">
        <v>4</v>
      </c>
      <c r="AN56" s="27" t="s">
        <v>475</v>
      </c>
      <c r="AO56" s="43">
        <v>154669.74</v>
      </c>
      <c r="AP56" s="25"/>
      <c r="AQ56" s="26"/>
      <c r="AR56" s="27"/>
      <c r="AS56" s="29"/>
      <c r="AT56" s="25">
        <v>54</v>
      </c>
      <c r="AU56" s="26">
        <v>6</v>
      </c>
      <c r="AV56" s="27" t="s">
        <v>475</v>
      </c>
      <c r="AW56" s="43">
        <v>6132.6</v>
      </c>
      <c r="AX56" s="25"/>
      <c r="AY56" s="26"/>
      <c r="AZ56" s="27"/>
      <c r="BA56" s="29"/>
      <c r="BB56" s="25"/>
      <c r="BC56" s="26"/>
      <c r="BD56" s="30"/>
      <c r="BE56" s="29"/>
      <c r="BF56" s="25">
        <v>54</v>
      </c>
      <c r="BG56" s="26">
        <v>9</v>
      </c>
      <c r="BH56" s="27" t="s">
        <v>475</v>
      </c>
      <c r="BI56" s="43"/>
    </row>
    <row r="57" spans="1:61" x14ac:dyDescent="0.2">
      <c r="A57" s="38" t="s">
        <v>596</v>
      </c>
      <c r="B57" s="39">
        <v>39</v>
      </c>
      <c r="Z57" s="25">
        <v>55</v>
      </c>
      <c r="AA57" s="26">
        <v>1</v>
      </c>
      <c r="AB57" s="27" t="s">
        <v>464</v>
      </c>
      <c r="AC57" s="43">
        <v>575986.28</v>
      </c>
      <c r="AD57" s="25">
        <v>55</v>
      </c>
      <c r="AE57" s="26">
        <v>2</v>
      </c>
      <c r="AF57" s="27" t="s">
        <v>464</v>
      </c>
      <c r="AG57" s="43"/>
      <c r="AH57" s="25">
        <v>55</v>
      </c>
      <c r="AI57" s="26">
        <v>3</v>
      </c>
      <c r="AJ57" s="27" t="s">
        <v>464</v>
      </c>
      <c r="AK57" s="43"/>
      <c r="AL57" s="25">
        <v>55</v>
      </c>
      <c r="AM57" s="26">
        <v>4</v>
      </c>
      <c r="AN57" s="27" t="s">
        <v>464</v>
      </c>
      <c r="AO57" s="43">
        <v>99147.32</v>
      </c>
      <c r="AP57" s="25"/>
      <c r="AQ57" s="26"/>
      <c r="AR57" s="27"/>
      <c r="AS57" s="29"/>
      <c r="AT57" s="25">
        <v>55</v>
      </c>
      <c r="AU57" s="26">
        <v>6</v>
      </c>
      <c r="AV57" s="27" t="s">
        <v>464</v>
      </c>
      <c r="AW57" s="43">
        <v>8373.36</v>
      </c>
      <c r="AX57" s="25"/>
      <c r="AY57" s="26"/>
      <c r="AZ57" s="27"/>
      <c r="BA57" s="29"/>
      <c r="BB57" s="25"/>
      <c r="BC57" s="26"/>
      <c r="BD57" s="30"/>
      <c r="BE57" s="29"/>
      <c r="BF57" s="25">
        <v>55</v>
      </c>
      <c r="BG57" s="26">
        <v>9</v>
      </c>
      <c r="BH57" s="27" t="s">
        <v>464</v>
      </c>
      <c r="BI57" s="43">
        <v>28716.14</v>
      </c>
    </row>
    <row r="58" spans="1:61" x14ac:dyDescent="0.2">
      <c r="A58" s="38" t="s">
        <v>597</v>
      </c>
      <c r="B58" s="39">
        <v>40</v>
      </c>
      <c r="Z58" s="25">
        <v>56</v>
      </c>
      <c r="AA58" s="26">
        <v>1</v>
      </c>
      <c r="AB58" s="27" t="s">
        <v>475</v>
      </c>
      <c r="AC58" s="43">
        <v>368226.52</v>
      </c>
      <c r="AD58" s="25">
        <v>56</v>
      </c>
      <c r="AE58" s="26">
        <v>2</v>
      </c>
      <c r="AF58" s="27" t="s">
        <v>475</v>
      </c>
      <c r="AG58" s="43"/>
      <c r="AH58" s="25">
        <v>56</v>
      </c>
      <c r="AI58" s="26">
        <v>3</v>
      </c>
      <c r="AJ58" s="27" t="s">
        <v>475</v>
      </c>
      <c r="AK58" s="43"/>
      <c r="AL58" s="25">
        <v>56</v>
      </c>
      <c r="AM58" s="26">
        <v>4</v>
      </c>
      <c r="AN58" s="27" t="s">
        <v>475</v>
      </c>
      <c r="AO58" s="43">
        <v>76743.66</v>
      </c>
      <c r="AP58" s="25"/>
      <c r="AQ58" s="26"/>
      <c r="AR58" s="27"/>
      <c r="AS58" s="29"/>
      <c r="AT58" s="25">
        <v>56</v>
      </c>
      <c r="AU58" s="26">
        <v>6</v>
      </c>
      <c r="AV58" s="27" t="s">
        <v>475</v>
      </c>
      <c r="AW58" s="43">
        <v>471.74</v>
      </c>
      <c r="AX58" s="25"/>
      <c r="AY58" s="26"/>
      <c r="AZ58" s="27"/>
      <c r="BA58" s="29"/>
      <c r="BB58" s="25"/>
      <c r="BC58" s="26"/>
      <c r="BD58" s="30"/>
      <c r="BE58" s="29"/>
      <c r="BF58" s="25">
        <v>56</v>
      </c>
      <c r="BG58" s="26">
        <v>9</v>
      </c>
      <c r="BH58" s="27" t="s">
        <v>475</v>
      </c>
      <c r="BI58" s="43"/>
    </row>
    <row r="59" spans="1:61" x14ac:dyDescent="0.2">
      <c r="A59" s="38" t="s">
        <v>598</v>
      </c>
      <c r="B59" s="39">
        <v>41</v>
      </c>
      <c r="Z59" s="25">
        <v>57</v>
      </c>
      <c r="AA59" s="26">
        <v>1</v>
      </c>
      <c r="AB59" s="27" t="s">
        <v>464</v>
      </c>
      <c r="AC59" s="43">
        <v>184826.4</v>
      </c>
      <c r="AD59" s="25">
        <v>57</v>
      </c>
      <c r="AE59" s="26">
        <v>2</v>
      </c>
      <c r="AF59" s="27" t="s">
        <v>464</v>
      </c>
      <c r="AG59" s="43"/>
      <c r="AH59" s="25">
        <v>57</v>
      </c>
      <c r="AI59" s="26">
        <v>3</v>
      </c>
      <c r="AJ59" s="27" t="s">
        <v>464</v>
      </c>
      <c r="AK59" s="43"/>
      <c r="AL59" s="25">
        <v>57</v>
      </c>
      <c r="AM59" s="26">
        <v>4</v>
      </c>
      <c r="AN59" s="27" t="s">
        <v>464</v>
      </c>
      <c r="AO59" s="43">
        <v>45413.08</v>
      </c>
      <c r="AP59" s="25"/>
      <c r="AQ59" s="26"/>
      <c r="AR59" s="27"/>
      <c r="AS59" s="29"/>
      <c r="AT59" s="25">
        <v>57</v>
      </c>
      <c r="AU59" s="26">
        <v>6</v>
      </c>
      <c r="AV59" s="27" t="s">
        <v>464</v>
      </c>
      <c r="AW59" s="43">
        <v>589.66999999999996</v>
      </c>
      <c r="AX59" s="25"/>
      <c r="AY59" s="26"/>
      <c r="AZ59" s="27"/>
      <c r="BA59" s="29"/>
      <c r="BB59" s="25"/>
      <c r="BC59" s="26"/>
      <c r="BD59" s="30"/>
      <c r="BE59" s="29"/>
      <c r="BF59" s="25">
        <v>57</v>
      </c>
      <c r="BG59" s="26">
        <v>9</v>
      </c>
      <c r="BH59" s="27" t="s">
        <v>464</v>
      </c>
      <c r="BI59" s="43"/>
    </row>
    <row r="60" spans="1:61" x14ac:dyDescent="0.2">
      <c r="A60" s="38" t="s">
        <v>599</v>
      </c>
      <c r="B60" s="39">
        <v>112</v>
      </c>
      <c r="Z60" s="25">
        <v>58</v>
      </c>
      <c r="AA60" s="26">
        <v>1</v>
      </c>
      <c r="AB60" s="27" t="s">
        <v>464</v>
      </c>
      <c r="AC60" s="43">
        <v>1294642.32</v>
      </c>
      <c r="AD60" s="25">
        <v>58</v>
      </c>
      <c r="AE60" s="26">
        <v>2</v>
      </c>
      <c r="AF60" s="27" t="s">
        <v>464</v>
      </c>
      <c r="AG60" s="43"/>
      <c r="AH60" s="25">
        <v>58</v>
      </c>
      <c r="AI60" s="26">
        <v>3</v>
      </c>
      <c r="AJ60" s="27" t="s">
        <v>464</v>
      </c>
      <c r="AK60" s="43"/>
      <c r="AL60" s="25">
        <v>58</v>
      </c>
      <c r="AM60" s="26">
        <v>4</v>
      </c>
      <c r="AN60" s="27" t="s">
        <v>464</v>
      </c>
      <c r="AO60" s="43">
        <v>220360.3</v>
      </c>
      <c r="AP60" s="25"/>
      <c r="AQ60" s="26"/>
      <c r="AR60" s="27"/>
      <c r="AS60" s="29"/>
      <c r="AT60" s="25">
        <v>58</v>
      </c>
      <c r="AU60" s="26">
        <v>6</v>
      </c>
      <c r="AV60" s="27" t="s">
        <v>464</v>
      </c>
      <c r="AW60" s="43">
        <v>6840.21</v>
      </c>
      <c r="AX60" s="25"/>
      <c r="AY60" s="26"/>
      <c r="AZ60" s="27"/>
      <c r="BA60" s="29"/>
      <c r="BB60" s="25"/>
      <c r="BC60" s="26"/>
      <c r="BD60" s="30"/>
      <c r="BE60" s="29"/>
      <c r="BF60" s="25">
        <v>58</v>
      </c>
      <c r="BG60" s="26">
        <v>9</v>
      </c>
      <c r="BH60" s="27" t="s">
        <v>464</v>
      </c>
      <c r="BI60" s="43">
        <v>86168.67</v>
      </c>
    </row>
    <row r="61" spans="1:61" x14ac:dyDescent="0.2">
      <c r="A61" s="38" t="s">
        <v>600</v>
      </c>
      <c r="B61" s="39">
        <v>42</v>
      </c>
      <c r="Z61" s="25">
        <v>59</v>
      </c>
      <c r="AA61" s="26">
        <v>1</v>
      </c>
      <c r="AB61" s="27" t="s">
        <v>464</v>
      </c>
      <c r="AC61" s="43">
        <v>299225.65000000002</v>
      </c>
      <c r="AD61" s="25">
        <v>59</v>
      </c>
      <c r="AE61" s="26">
        <v>2</v>
      </c>
      <c r="AF61" s="27" t="s">
        <v>464</v>
      </c>
      <c r="AG61" s="43"/>
      <c r="AH61" s="25">
        <v>59</v>
      </c>
      <c r="AI61" s="26">
        <v>3</v>
      </c>
      <c r="AJ61" s="27" t="s">
        <v>464</v>
      </c>
      <c r="AK61" s="43"/>
      <c r="AL61" s="25">
        <v>59</v>
      </c>
      <c r="AM61" s="26">
        <v>4</v>
      </c>
      <c r="AN61" s="27" t="s">
        <v>464</v>
      </c>
      <c r="AO61" s="43">
        <v>56969.03</v>
      </c>
      <c r="AP61" s="25"/>
      <c r="AQ61" s="26"/>
      <c r="AR61" s="27"/>
      <c r="AS61" s="29"/>
      <c r="AT61" s="25">
        <v>59</v>
      </c>
      <c r="AU61" s="26">
        <v>6</v>
      </c>
      <c r="AV61" s="27" t="s">
        <v>464</v>
      </c>
      <c r="AW61" s="43">
        <v>353.8</v>
      </c>
      <c r="AX61" s="25"/>
      <c r="AY61" s="26"/>
      <c r="AZ61" s="27"/>
      <c r="BA61" s="29"/>
      <c r="BB61" s="25"/>
      <c r="BC61" s="26"/>
      <c r="BD61" s="30"/>
      <c r="BE61" s="29"/>
      <c r="BF61" s="25">
        <v>59</v>
      </c>
      <c r="BG61" s="26">
        <v>9</v>
      </c>
      <c r="BH61" s="27" t="s">
        <v>464</v>
      </c>
      <c r="BI61" s="43">
        <v>21774.89</v>
      </c>
    </row>
    <row r="62" spans="1:61" x14ac:dyDescent="0.2">
      <c r="A62" s="38" t="s">
        <v>601</v>
      </c>
      <c r="B62" s="39">
        <v>113</v>
      </c>
      <c r="Z62" s="25">
        <v>60</v>
      </c>
      <c r="AA62" s="26">
        <v>1</v>
      </c>
      <c r="AB62" s="27" t="s">
        <v>475</v>
      </c>
      <c r="AC62" s="43">
        <v>1827644.08</v>
      </c>
      <c r="AD62" s="25">
        <v>60</v>
      </c>
      <c r="AE62" s="26">
        <v>2</v>
      </c>
      <c r="AF62" s="27" t="s">
        <v>475</v>
      </c>
      <c r="AG62" s="43"/>
      <c r="AH62" s="25">
        <v>60</v>
      </c>
      <c r="AI62" s="26">
        <v>3</v>
      </c>
      <c r="AJ62" s="27" t="s">
        <v>475</v>
      </c>
      <c r="AK62" s="43"/>
      <c r="AL62" s="25">
        <v>60</v>
      </c>
      <c r="AM62" s="26">
        <v>4</v>
      </c>
      <c r="AN62" s="27" t="s">
        <v>475</v>
      </c>
      <c r="AO62" s="43">
        <v>335865.35</v>
      </c>
      <c r="AP62" s="25"/>
      <c r="AQ62" s="26"/>
      <c r="AR62" s="27"/>
      <c r="AS62" s="29"/>
      <c r="AT62" s="25">
        <v>60</v>
      </c>
      <c r="AU62" s="26">
        <v>6</v>
      </c>
      <c r="AV62" s="27" t="s">
        <v>475</v>
      </c>
      <c r="AW62" s="43">
        <v>31210.809999999998</v>
      </c>
      <c r="AX62" s="25"/>
      <c r="AY62" s="26"/>
      <c r="AZ62" s="27"/>
      <c r="BA62" s="29"/>
      <c r="BB62" s="25"/>
      <c r="BC62" s="26"/>
      <c r="BD62" s="30"/>
      <c r="BE62" s="29"/>
      <c r="BF62" s="25">
        <v>60</v>
      </c>
      <c r="BG62" s="26">
        <v>9</v>
      </c>
      <c r="BH62" s="27" t="s">
        <v>475</v>
      </c>
      <c r="BI62" s="43"/>
    </row>
    <row r="63" spans="1:61" x14ac:dyDescent="0.2">
      <c r="A63" s="38" t="s">
        <v>602</v>
      </c>
      <c r="B63" s="39">
        <v>43</v>
      </c>
      <c r="Z63" s="25">
        <v>62</v>
      </c>
      <c r="AA63" s="26">
        <v>1</v>
      </c>
      <c r="AB63" s="27" t="s">
        <v>475</v>
      </c>
      <c r="AC63" s="43">
        <v>436338.29</v>
      </c>
      <c r="AD63" s="25">
        <v>62</v>
      </c>
      <c r="AE63" s="26">
        <v>2</v>
      </c>
      <c r="AF63" s="27" t="s">
        <v>475</v>
      </c>
      <c r="AG63" s="43"/>
      <c r="AH63" s="25">
        <v>62</v>
      </c>
      <c r="AI63" s="26">
        <v>3</v>
      </c>
      <c r="AJ63" s="27" t="s">
        <v>475</v>
      </c>
      <c r="AK63" s="43"/>
      <c r="AL63" s="25">
        <v>62</v>
      </c>
      <c r="AM63" s="26">
        <v>4</v>
      </c>
      <c r="AN63" s="27" t="s">
        <v>475</v>
      </c>
      <c r="AO63" s="43">
        <v>86634.99</v>
      </c>
      <c r="AP63" s="25"/>
      <c r="AQ63" s="26"/>
      <c r="AR63" s="27"/>
      <c r="AS63" s="29"/>
      <c r="AT63" s="25">
        <v>62</v>
      </c>
      <c r="AU63" s="26">
        <v>6</v>
      </c>
      <c r="AV63" s="27" t="s">
        <v>475</v>
      </c>
      <c r="AW63" s="43">
        <v>4363.58</v>
      </c>
      <c r="AX63" s="25"/>
      <c r="AY63" s="26"/>
      <c r="AZ63" s="27"/>
      <c r="BA63" s="29"/>
      <c r="BB63" s="25"/>
      <c r="BC63" s="26"/>
      <c r="BD63" s="30"/>
      <c r="BE63" s="29"/>
      <c r="BF63" s="25">
        <v>62</v>
      </c>
      <c r="BG63" s="26">
        <v>9</v>
      </c>
      <c r="BH63" s="27" t="s">
        <v>475</v>
      </c>
      <c r="BI63" s="43">
        <v>36912.080000000002</v>
      </c>
    </row>
    <row r="64" spans="1:61" x14ac:dyDescent="0.2">
      <c r="A64" s="38" t="s">
        <v>603</v>
      </c>
      <c r="B64" s="39">
        <v>44</v>
      </c>
      <c r="Z64" s="25">
        <v>63</v>
      </c>
      <c r="AA64" s="26">
        <v>1</v>
      </c>
      <c r="AB64" s="27" t="s">
        <v>464</v>
      </c>
      <c r="AC64" s="43">
        <v>235524.03</v>
      </c>
      <c r="AD64" s="25">
        <v>63</v>
      </c>
      <c r="AE64" s="26">
        <v>2</v>
      </c>
      <c r="AF64" s="27" t="s">
        <v>464</v>
      </c>
      <c r="AG64" s="43"/>
      <c r="AH64" s="25">
        <v>63</v>
      </c>
      <c r="AI64" s="26">
        <v>3</v>
      </c>
      <c r="AJ64" s="27" t="s">
        <v>464</v>
      </c>
      <c r="AK64" s="43"/>
      <c r="AL64" s="25">
        <v>63</v>
      </c>
      <c r="AM64" s="26">
        <v>4</v>
      </c>
      <c r="AN64" s="27" t="s">
        <v>464</v>
      </c>
      <c r="AO64" s="43">
        <v>50042.86</v>
      </c>
      <c r="AP64" s="25"/>
      <c r="AQ64" s="26"/>
      <c r="AR64" s="27"/>
      <c r="AS64" s="29"/>
      <c r="AT64" s="25">
        <v>63</v>
      </c>
      <c r="AU64" s="26">
        <v>6</v>
      </c>
      <c r="AV64" s="27" t="s">
        <v>464</v>
      </c>
      <c r="AW64" s="43">
        <v>2358.69</v>
      </c>
      <c r="AX64" s="25"/>
      <c r="AY64" s="26"/>
      <c r="AZ64" s="27"/>
      <c r="BA64" s="29"/>
      <c r="BB64" s="25"/>
      <c r="BC64" s="26"/>
      <c r="BD64" s="30"/>
      <c r="BE64" s="29"/>
      <c r="BF64" s="25">
        <v>63</v>
      </c>
      <c r="BG64" s="26">
        <v>9</v>
      </c>
      <c r="BH64" s="27" t="s">
        <v>464</v>
      </c>
      <c r="BI64" s="43"/>
    </row>
    <row r="65" spans="1:61" x14ac:dyDescent="0.2">
      <c r="A65" s="38" t="s">
        <v>604</v>
      </c>
      <c r="B65" s="39">
        <v>45</v>
      </c>
      <c r="Z65" s="25">
        <v>65</v>
      </c>
      <c r="AA65" s="26">
        <v>1</v>
      </c>
      <c r="AB65" s="27" t="s">
        <v>464</v>
      </c>
      <c r="AC65" s="43">
        <v>725875.23</v>
      </c>
      <c r="AD65" s="25">
        <v>65</v>
      </c>
      <c r="AE65" s="26">
        <v>2</v>
      </c>
      <c r="AF65" s="27" t="s">
        <v>464</v>
      </c>
      <c r="AG65" s="43">
        <v>146597.21</v>
      </c>
      <c r="AH65" s="25">
        <v>65</v>
      </c>
      <c r="AI65" s="26">
        <v>3</v>
      </c>
      <c r="AJ65" s="27" t="s">
        <v>464</v>
      </c>
      <c r="AK65" s="43"/>
      <c r="AL65" s="25">
        <v>65</v>
      </c>
      <c r="AM65" s="26">
        <v>4</v>
      </c>
      <c r="AN65" s="27" t="s">
        <v>464</v>
      </c>
      <c r="AO65" s="43">
        <v>141165.28</v>
      </c>
      <c r="AP65" s="25"/>
      <c r="AQ65" s="26"/>
      <c r="AR65" s="27"/>
      <c r="AS65" s="29"/>
      <c r="AT65" s="25">
        <v>65</v>
      </c>
      <c r="AU65" s="26">
        <v>6</v>
      </c>
      <c r="AV65" s="27" t="s">
        <v>464</v>
      </c>
      <c r="AW65" s="43">
        <v>17808.13</v>
      </c>
      <c r="AX65" s="25"/>
      <c r="AY65" s="26"/>
      <c r="AZ65" s="27"/>
      <c r="BA65" s="29"/>
      <c r="BB65" s="25"/>
      <c r="BC65" s="26"/>
      <c r="BD65" s="30"/>
      <c r="BE65" s="29"/>
      <c r="BF65" s="25">
        <v>65</v>
      </c>
      <c r="BG65" s="26">
        <v>9</v>
      </c>
      <c r="BH65" s="27" t="s">
        <v>464</v>
      </c>
      <c r="BI65" s="43">
        <v>30092.25</v>
      </c>
    </row>
    <row r="66" spans="1:61" x14ac:dyDescent="0.2">
      <c r="A66" s="38" t="s">
        <v>605</v>
      </c>
      <c r="B66" s="39">
        <v>114</v>
      </c>
      <c r="Z66" s="25">
        <v>66</v>
      </c>
      <c r="AA66" s="26">
        <v>1</v>
      </c>
      <c r="AB66" s="27" t="s">
        <v>464</v>
      </c>
      <c r="AC66" s="43">
        <v>415720.58</v>
      </c>
      <c r="AD66" s="25">
        <v>66</v>
      </c>
      <c r="AE66" s="26">
        <v>2</v>
      </c>
      <c r="AF66" s="27" t="s">
        <v>464</v>
      </c>
      <c r="AG66" s="43"/>
      <c r="AH66" s="25">
        <v>66</v>
      </c>
      <c r="AI66" s="26">
        <v>3</v>
      </c>
      <c r="AJ66" s="27" t="s">
        <v>464</v>
      </c>
      <c r="AK66" s="43"/>
      <c r="AL66" s="25">
        <v>66</v>
      </c>
      <c r="AM66" s="26">
        <v>4</v>
      </c>
      <c r="AN66" s="27" t="s">
        <v>464</v>
      </c>
      <c r="AO66" s="43">
        <v>71599.070000000007</v>
      </c>
      <c r="AP66" s="25"/>
      <c r="AQ66" s="26"/>
      <c r="AR66" s="27"/>
      <c r="AS66" s="29"/>
      <c r="AT66" s="25">
        <v>66</v>
      </c>
      <c r="AU66" s="26">
        <v>6</v>
      </c>
      <c r="AV66" s="27" t="s">
        <v>464</v>
      </c>
      <c r="AW66" s="43">
        <v>2476.63</v>
      </c>
      <c r="AX66" s="25"/>
      <c r="AY66" s="26"/>
      <c r="AZ66" s="27"/>
      <c r="BA66" s="29"/>
      <c r="BB66" s="25"/>
      <c r="BC66" s="26"/>
      <c r="BD66" s="30"/>
      <c r="BE66" s="29"/>
      <c r="BF66" s="25">
        <v>66</v>
      </c>
      <c r="BG66" s="26">
        <v>9</v>
      </c>
      <c r="BH66" s="27" t="s">
        <v>464</v>
      </c>
      <c r="BI66" s="43">
        <v>26834.11</v>
      </c>
    </row>
    <row r="67" spans="1:61" x14ac:dyDescent="0.2">
      <c r="A67" s="38" t="s">
        <v>606</v>
      </c>
      <c r="B67" s="39">
        <v>46</v>
      </c>
      <c r="Z67" s="25">
        <v>67</v>
      </c>
      <c r="AA67" s="26">
        <v>1</v>
      </c>
      <c r="AB67" s="27" t="s">
        <v>464</v>
      </c>
      <c r="AC67" s="43">
        <v>712107.14</v>
      </c>
      <c r="AD67" s="25">
        <v>67</v>
      </c>
      <c r="AE67" s="26">
        <v>2</v>
      </c>
      <c r="AF67" s="27" t="s">
        <v>464</v>
      </c>
      <c r="AG67" s="43">
        <v>16791.84</v>
      </c>
      <c r="AH67" s="25">
        <v>67</v>
      </c>
      <c r="AI67" s="26">
        <v>3</v>
      </c>
      <c r="AJ67" s="27" t="s">
        <v>464</v>
      </c>
      <c r="AK67" s="43"/>
      <c r="AL67" s="25">
        <v>67</v>
      </c>
      <c r="AM67" s="26">
        <v>4</v>
      </c>
      <c r="AN67" s="27" t="s">
        <v>464</v>
      </c>
      <c r="AO67" s="43">
        <v>121535.97</v>
      </c>
      <c r="AP67" s="25"/>
      <c r="AQ67" s="26"/>
      <c r="AR67" s="27"/>
      <c r="AS67" s="29"/>
      <c r="AT67" s="25">
        <v>67</v>
      </c>
      <c r="AU67" s="26">
        <v>6</v>
      </c>
      <c r="AV67" s="27" t="s">
        <v>464</v>
      </c>
      <c r="AW67" s="43">
        <v>9906.51</v>
      </c>
      <c r="AX67" s="25"/>
      <c r="AY67" s="26"/>
      <c r="AZ67" s="27"/>
      <c r="BA67" s="29"/>
      <c r="BB67" s="25"/>
      <c r="BC67" s="26"/>
      <c r="BD67" s="30"/>
      <c r="BE67" s="29"/>
      <c r="BF67" s="25">
        <v>67</v>
      </c>
      <c r="BG67" s="26">
        <v>9</v>
      </c>
      <c r="BH67" s="27" t="s">
        <v>464</v>
      </c>
      <c r="BI67" s="43">
        <v>41060.65</v>
      </c>
    </row>
    <row r="68" spans="1:61" x14ac:dyDescent="0.2">
      <c r="A68" s="38" t="s">
        <v>607</v>
      </c>
      <c r="B68" s="39">
        <v>47</v>
      </c>
      <c r="Z68" s="25">
        <v>68</v>
      </c>
      <c r="AA68" s="26">
        <v>1</v>
      </c>
      <c r="AB68" s="27" t="s">
        <v>464</v>
      </c>
      <c r="AC68" s="43">
        <v>711907.43</v>
      </c>
      <c r="AD68" s="25">
        <v>68</v>
      </c>
      <c r="AE68" s="26">
        <v>2</v>
      </c>
      <c r="AF68" s="27" t="s">
        <v>464</v>
      </c>
      <c r="AG68" s="43"/>
      <c r="AH68" s="25">
        <v>68</v>
      </c>
      <c r="AI68" s="26">
        <v>3</v>
      </c>
      <c r="AJ68" s="27" t="s">
        <v>464</v>
      </c>
      <c r="AK68" s="43"/>
      <c r="AL68" s="25">
        <v>68</v>
      </c>
      <c r="AM68" s="26">
        <v>4</v>
      </c>
      <c r="AN68" s="27" t="s">
        <v>464</v>
      </c>
      <c r="AO68" s="43">
        <v>134123.26</v>
      </c>
      <c r="AP68" s="25"/>
      <c r="AQ68" s="26"/>
      <c r="AR68" s="27"/>
      <c r="AS68" s="29"/>
      <c r="AT68" s="25">
        <v>68</v>
      </c>
      <c r="AU68" s="26">
        <v>6</v>
      </c>
      <c r="AV68" s="27" t="s">
        <v>464</v>
      </c>
      <c r="AW68" s="43">
        <v>15657.33</v>
      </c>
      <c r="AX68" s="25"/>
      <c r="AY68" s="26"/>
      <c r="AZ68" s="27"/>
      <c r="BA68" s="29"/>
      <c r="BB68" s="25"/>
      <c r="BC68" s="26"/>
      <c r="BD68" s="30"/>
      <c r="BE68" s="29"/>
      <c r="BF68" s="25">
        <v>68</v>
      </c>
      <c r="BG68" s="26">
        <v>9</v>
      </c>
      <c r="BH68" s="27" t="s">
        <v>464</v>
      </c>
      <c r="BI68" s="43"/>
    </row>
    <row r="69" spans="1:61" x14ac:dyDescent="0.2">
      <c r="A69" s="38" t="s">
        <v>608</v>
      </c>
      <c r="B69" s="39">
        <v>871</v>
      </c>
      <c r="Z69" s="25">
        <v>69</v>
      </c>
      <c r="AA69" s="26">
        <v>1</v>
      </c>
      <c r="AB69" s="27" t="s">
        <v>464</v>
      </c>
      <c r="AC69" s="43">
        <v>743761.79</v>
      </c>
      <c r="AD69" s="25">
        <v>69</v>
      </c>
      <c r="AE69" s="26">
        <v>2</v>
      </c>
      <c r="AF69" s="27" t="s">
        <v>464</v>
      </c>
      <c r="AG69" s="43"/>
      <c r="AH69" s="25">
        <v>69</v>
      </c>
      <c r="AI69" s="26">
        <v>3</v>
      </c>
      <c r="AJ69" s="27" t="s">
        <v>464</v>
      </c>
      <c r="AK69" s="43"/>
      <c r="AL69" s="25">
        <v>69</v>
      </c>
      <c r="AM69" s="26">
        <v>4</v>
      </c>
      <c r="AN69" s="27" t="s">
        <v>464</v>
      </c>
      <c r="AO69" s="43">
        <v>138636.82</v>
      </c>
      <c r="AP69" s="25"/>
      <c r="AQ69" s="26"/>
      <c r="AR69" s="27"/>
      <c r="AS69" s="29"/>
      <c r="AT69" s="25">
        <v>69</v>
      </c>
      <c r="AU69" s="26">
        <v>6</v>
      </c>
      <c r="AV69" s="27" t="s">
        <v>464</v>
      </c>
      <c r="AW69" s="43">
        <v>2004.89</v>
      </c>
      <c r="AX69" s="25"/>
      <c r="AY69" s="26"/>
      <c r="AZ69" s="27"/>
      <c r="BA69" s="29"/>
      <c r="BB69" s="25"/>
      <c r="BC69" s="26"/>
      <c r="BD69" s="30"/>
      <c r="BE69" s="29"/>
      <c r="BF69" s="25">
        <v>69</v>
      </c>
      <c r="BG69" s="26">
        <v>9</v>
      </c>
      <c r="BH69" s="27" t="s">
        <v>464</v>
      </c>
      <c r="BI69" s="43"/>
    </row>
    <row r="70" spans="1:61" x14ac:dyDescent="0.2">
      <c r="A70" s="38" t="s">
        <v>609</v>
      </c>
      <c r="B70" s="39">
        <v>49</v>
      </c>
      <c r="Z70" s="25">
        <v>70</v>
      </c>
      <c r="AA70" s="26">
        <v>1</v>
      </c>
      <c r="AB70" s="27" t="s">
        <v>475</v>
      </c>
      <c r="AC70" s="43">
        <v>669452.26</v>
      </c>
      <c r="AD70" s="25">
        <v>70</v>
      </c>
      <c r="AE70" s="26">
        <v>2</v>
      </c>
      <c r="AF70" s="27" t="s">
        <v>475</v>
      </c>
      <c r="AG70" s="43"/>
      <c r="AH70" s="25">
        <v>70</v>
      </c>
      <c r="AI70" s="26">
        <v>3</v>
      </c>
      <c r="AJ70" s="27" t="s">
        <v>475</v>
      </c>
      <c r="AK70" s="43"/>
      <c r="AL70" s="25">
        <v>70</v>
      </c>
      <c r="AM70" s="26">
        <v>4</v>
      </c>
      <c r="AN70" s="27" t="s">
        <v>475</v>
      </c>
      <c r="AO70" s="43">
        <v>115030.19</v>
      </c>
      <c r="AP70" s="25"/>
      <c r="AQ70" s="26"/>
      <c r="AR70" s="27"/>
      <c r="AS70" s="29"/>
      <c r="AT70" s="25">
        <v>70</v>
      </c>
      <c r="AU70" s="26">
        <v>6</v>
      </c>
      <c r="AV70" s="27" t="s">
        <v>475</v>
      </c>
      <c r="AW70" s="43">
        <v>8609.23</v>
      </c>
      <c r="AX70" s="25"/>
      <c r="AY70" s="26"/>
      <c r="AZ70" s="27"/>
      <c r="BA70" s="29"/>
      <c r="BB70" s="25"/>
      <c r="BC70" s="26"/>
      <c r="BD70" s="30"/>
      <c r="BE70" s="29"/>
      <c r="BF70" s="25">
        <v>70</v>
      </c>
      <c r="BG70" s="26">
        <v>9</v>
      </c>
      <c r="BH70" s="27" t="s">
        <v>475</v>
      </c>
      <c r="BI70" s="43">
        <v>49297.06</v>
      </c>
    </row>
    <row r="71" spans="1:61" x14ac:dyDescent="0.2">
      <c r="A71" s="38" t="s">
        <v>610</v>
      </c>
      <c r="B71" s="39">
        <v>48</v>
      </c>
      <c r="Z71" s="25">
        <v>71</v>
      </c>
      <c r="AA71" s="26">
        <v>1</v>
      </c>
      <c r="AB71" s="27" t="s">
        <v>475</v>
      </c>
      <c r="AC71" s="43">
        <v>1936344.77</v>
      </c>
      <c r="AD71" s="25">
        <v>71</v>
      </c>
      <c r="AE71" s="26">
        <v>2</v>
      </c>
      <c r="AF71" s="27" t="s">
        <v>475</v>
      </c>
      <c r="AG71" s="43"/>
      <c r="AH71" s="25">
        <v>71</v>
      </c>
      <c r="AI71" s="26">
        <v>3</v>
      </c>
      <c r="AJ71" s="27" t="s">
        <v>475</v>
      </c>
      <c r="AK71" s="43"/>
      <c r="AL71" s="25">
        <v>71</v>
      </c>
      <c r="AM71" s="26">
        <v>4</v>
      </c>
      <c r="AN71" s="27" t="s">
        <v>475</v>
      </c>
      <c r="AO71" s="43">
        <v>331006.21999999997</v>
      </c>
      <c r="AP71" s="25"/>
      <c r="AQ71" s="26"/>
      <c r="AR71" s="27"/>
      <c r="AS71" s="29"/>
      <c r="AT71" s="25">
        <v>71</v>
      </c>
      <c r="AU71" s="26">
        <v>6</v>
      </c>
      <c r="AV71" s="27" t="s">
        <v>475</v>
      </c>
      <c r="AW71" s="43">
        <v>15095.64</v>
      </c>
      <c r="AX71" s="25"/>
      <c r="AY71" s="26"/>
      <c r="AZ71" s="27"/>
      <c r="BA71" s="29"/>
      <c r="BB71" s="25"/>
      <c r="BC71" s="26"/>
      <c r="BD71" s="30"/>
      <c r="BE71" s="29"/>
      <c r="BF71" s="25">
        <v>71</v>
      </c>
      <c r="BG71" s="26">
        <v>9</v>
      </c>
      <c r="BH71" s="27" t="s">
        <v>475</v>
      </c>
      <c r="BI71" s="43"/>
    </row>
    <row r="72" spans="1:61" x14ac:dyDescent="0.2">
      <c r="A72" s="38" t="s">
        <v>611</v>
      </c>
      <c r="B72" s="39">
        <v>50</v>
      </c>
      <c r="Z72" s="25">
        <v>72</v>
      </c>
      <c r="AA72" s="26">
        <v>1</v>
      </c>
      <c r="AB72" s="27" t="s">
        <v>475</v>
      </c>
      <c r="AC72" s="43">
        <v>299983.23</v>
      </c>
      <c r="AD72" s="25">
        <v>72</v>
      </c>
      <c r="AE72" s="26">
        <v>2</v>
      </c>
      <c r="AF72" s="27" t="s">
        <v>475</v>
      </c>
      <c r="AG72" s="43"/>
      <c r="AH72" s="25">
        <v>72</v>
      </c>
      <c r="AI72" s="26">
        <v>3</v>
      </c>
      <c r="AJ72" s="27" t="s">
        <v>475</v>
      </c>
      <c r="AK72" s="43"/>
      <c r="AL72" s="25">
        <v>72</v>
      </c>
      <c r="AM72" s="26">
        <v>4</v>
      </c>
      <c r="AN72" s="27" t="s">
        <v>475</v>
      </c>
      <c r="AO72" s="43">
        <v>74096.61</v>
      </c>
      <c r="AP72" s="25"/>
      <c r="AQ72" s="26"/>
      <c r="AR72" s="27"/>
      <c r="AS72" s="29"/>
      <c r="AT72" s="25">
        <v>72</v>
      </c>
      <c r="AU72" s="26">
        <v>6</v>
      </c>
      <c r="AV72" s="27" t="s">
        <v>475</v>
      </c>
      <c r="AW72" s="43">
        <v>4000.8</v>
      </c>
      <c r="AX72" s="25"/>
      <c r="AY72" s="26"/>
      <c r="AZ72" s="27"/>
      <c r="BA72" s="29"/>
      <c r="BB72" s="25"/>
      <c r="BC72" s="26"/>
      <c r="BD72" s="30"/>
      <c r="BE72" s="29"/>
      <c r="BF72" s="25">
        <v>72</v>
      </c>
      <c r="BG72" s="26">
        <v>9</v>
      </c>
      <c r="BH72" s="27" t="s">
        <v>475</v>
      </c>
      <c r="BI72" s="43"/>
    </row>
    <row r="73" spans="1:61" x14ac:dyDescent="0.2">
      <c r="A73" s="38" t="s">
        <v>612</v>
      </c>
      <c r="B73" s="39">
        <v>51</v>
      </c>
      <c r="Z73" s="25">
        <v>73</v>
      </c>
      <c r="AA73" s="26">
        <v>1</v>
      </c>
      <c r="AB73" s="27" t="s">
        <v>464</v>
      </c>
      <c r="AC73" s="43">
        <v>821866.06</v>
      </c>
      <c r="AD73" s="25">
        <v>73</v>
      </c>
      <c r="AE73" s="26">
        <v>2</v>
      </c>
      <c r="AF73" s="27" t="s">
        <v>464</v>
      </c>
      <c r="AG73" s="43"/>
      <c r="AH73" s="25">
        <v>73</v>
      </c>
      <c r="AI73" s="26">
        <v>3</v>
      </c>
      <c r="AJ73" s="27" t="s">
        <v>464</v>
      </c>
      <c r="AK73" s="43"/>
      <c r="AL73" s="25">
        <v>73</v>
      </c>
      <c r="AM73" s="26">
        <v>4</v>
      </c>
      <c r="AN73" s="27" t="s">
        <v>464</v>
      </c>
      <c r="AO73" s="43">
        <v>146931.21</v>
      </c>
      <c r="AP73" s="25"/>
      <c r="AQ73" s="26"/>
      <c r="AR73" s="27"/>
      <c r="AS73" s="29"/>
      <c r="AT73" s="25">
        <v>73</v>
      </c>
      <c r="AU73" s="26">
        <v>6</v>
      </c>
      <c r="AV73" s="27" t="s">
        <v>464</v>
      </c>
      <c r="AW73" s="43">
        <v>1297.28</v>
      </c>
      <c r="AX73" s="25"/>
      <c r="AY73" s="26"/>
      <c r="AZ73" s="27"/>
      <c r="BA73" s="29"/>
      <c r="BB73" s="25"/>
      <c r="BC73" s="26"/>
      <c r="BD73" s="30"/>
      <c r="BE73" s="29"/>
      <c r="BF73" s="25">
        <v>73</v>
      </c>
      <c r="BG73" s="26">
        <v>9</v>
      </c>
      <c r="BH73" s="27" t="s">
        <v>464</v>
      </c>
      <c r="BI73" s="43">
        <v>41607.040000000001</v>
      </c>
    </row>
    <row r="74" spans="1:61" x14ac:dyDescent="0.2">
      <c r="A74" s="38" t="s">
        <v>613</v>
      </c>
      <c r="B74" s="39">
        <v>52</v>
      </c>
      <c r="Z74" s="25">
        <v>74</v>
      </c>
      <c r="AA74" s="26">
        <v>1</v>
      </c>
      <c r="AB74" s="27" t="s">
        <v>464</v>
      </c>
      <c r="AC74" s="43">
        <v>595755.54</v>
      </c>
      <c r="AD74" s="25">
        <v>74</v>
      </c>
      <c r="AE74" s="26">
        <v>2</v>
      </c>
      <c r="AF74" s="27" t="s">
        <v>464</v>
      </c>
      <c r="AG74" s="43"/>
      <c r="AH74" s="25">
        <v>74</v>
      </c>
      <c r="AI74" s="26">
        <v>3</v>
      </c>
      <c r="AJ74" s="27" t="s">
        <v>464</v>
      </c>
      <c r="AK74" s="43"/>
      <c r="AL74" s="25">
        <v>74</v>
      </c>
      <c r="AM74" s="26">
        <v>4</v>
      </c>
      <c r="AN74" s="27" t="s">
        <v>464</v>
      </c>
      <c r="AO74" s="43">
        <v>142906.75</v>
      </c>
      <c r="AP74" s="25"/>
      <c r="AQ74" s="26"/>
      <c r="AR74" s="27"/>
      <c r="AS74" s="29"/>
      <c r="AT74" s="25">
        <v>74</v>
      </c>
      <c r="AU74" s="26">
        <v>6</v>
      </c>
      <c r="AV74" s="27" t="s">
        <v>464</v>
      </c>
      <c r="AW74" s="43">
        <v>7901.62</v>
      </c>
      <c r="AX74" s="25"/>
      <c r="AY74" s="26"/>
      <c r="AZ74" s="27"/>
      <c r="BA74" s="29"/>
      <c r="BB74" s="25"/>
      <c r="BC74" s="26"/>
      <c r="BD74" s="30"/>
      <c r="BE74" s="29"/>
      <c r="BF74" s="25">
        <v>74</v>
      </c>
      <c r="BG74" s="26">
        <v>9</v>
      </c>
      <c r="BH74" s="27" t="s">
        <v>464</v>
      </c>
      <c r="BI74" s="43"/>
    </row>
    <row r="75" spans="1:61" x14ac:dyDescent="0.2">
      <c r="A75" s="38" t="s">
        <v>614</v>
      </c>
      <c r="B75" s="39">
        <v>137</v>
      </c>
      <c r="Z75" s="25">
        <v>75</v>
      </c>
      <c r="AA75" s="26">
        <v>1</v>
      </c>
      <c r="AB75" s="27" t="s">
        <v>475</v>
      </c>
      <c r="AC75" s="43">
        <v>9359215.4900000002</v>
      </c>
      <c r="AD75" s="25">
        <v>75</v>
      </c>
      <c r="AE75" s="26">
        <v>2</v>
      </c>
      <c r="AF75" s="27" t="s">
        <v>475</v>
      </c>
      <c r="AG75" s="43"/>
      <c r="AH75" s="25">
        <v>75</v>
      </c>
      <c r="AI75" s="26">
        <v>3</v>
      </c>
      <c r="AJ75" s="27" t="s">
        <v>475</v>
      </c>
      <c r="AK75" s="43">
        <v>83222.45</v>
      </c>
      <c r="AL75" s="25">
        <v>75</v>
      </c>
      <c r="AM75" s="26">
        <v>4</v>
      </c>
      <c r="AN75" s="27" t="s">
        <v>475</v>
      </c>
      <c r="AO75" s="43">
        <v>1168202.08</v>
      </c>
      <c r="AP75" s="25"/>
      <c r="AQ75" s="26"/>
      <c r="AR75" s="27"/>
      <c r="AS75" s="29"/>
      <c r="AT75" s="25">
        <v>75</v>
      </c>
      <c r="AU75" s="26">
        <v>6</v>
      </c>
      <c r="AV75" s="27" t="s">
        <v>475</v>
      </c>
      <c r="AW75" s="43">
        <v>1673669.6199999999</v>
      </c>
      <c r="AX75" s="25"/>
      <c r="AY75" s="26"/>
      <c r="AZ75" s="27"/>
      <c r="BA75" s="29"/>
      <c r="BB75" s="25"/>
      <c r="BC75" s="26"/>
      <c r="BD75" s="30"/>
      <c r="BE75" s="29"/>
      <c r="BF75" s="25">
        <v>75</v>
      </c>
      <c r="BG75" s="26">
        <v>9</v>
      </c>
      <c r="BH75" s="27" t="s">
        <v>475</v>
      </c>
      <c r="BI75" s="43"/>
    </row>
    <row r="76" spans="1:61" x14ac:dyDescent="0.2">
      <c r="A76" s="38" t="s">
        <v>615</v>
      </c>
      <c r="B76" s="39">
        <v>53</v>
      </c>
      <c r="Z76" s="25">
        <v>77</v>
      </c>
      <c r="AA76" s="26">
        <v>1</v>
      </c>
      <c r="AB76" s="27" t="s">
        <v>475</v>
      </c>
      <c r="AC76" s="43">
        <v>1035194.35</v>
      </c>
      <c r="AD76" s="25">
        <v>77</v>
      </c>
      <c r="AE76" s="26">
        <v>2</v>
      </c>
      <c r="AF76" s="27" t="s">
        <v>475</v>
      </c>
      <c r="AG76" s="43"/>
      <c r="AH76" s="25">
        <v>77</v>
      </c>
      <c r="AI76" s="26">
        <v>3</v>
      </c>
      <c r="AJ76" s="27" t="s">
        <v>475</v>
      </c>
      <c r="AK76" s="43"/>
      <c r="AL76" s="25">
        <v>77</v>
      </c>
      <c r="AM76" s="26">
        <v>4</v>
      </c>
      <c r="AN76" s="27" t="s">
        <v>475</v>
      </c>
      <c r="AO76" s="43">
        <v>204875.18</v>
      </c>
      <c r="AP76" s="25"/>
      <c r="AQ76" s="26"/>
      <c r="AR76" s="27"/>
      <c r="AS76" s="29"/>
      <c r="AT76" s="25">
        <v>77</v>
      </c>
      <c r="AU76" s="26">
        <v>6</v>
      </c>
      <c r="AV76" s="27" t="s">
        <v>475</v>
      </c>
      <c r="AW76" s="43">
        <v>2004.89</v>
      </c>
      <c r="AX76" s="25"/>
      <c r="AY76" s="26"/>
      <c r="AZ76" s="27"/>
      <c r="BA76" s="29"/>
      <c r="BB76" s="25"/>
      <c r="BC76" s="26"/>
      <c r="BD76" s="30"/>
      <c r="BE76" s="29"/>
      <c r="BF76" s="25">
        <v>77</v>
      </c>
      <c r="BG76" s="26">
        <v>9</v>
      </c>
      <c r="BH76" s="27" t="s">
        <v>475</v>
      </c>
      <c r="BI76" s="43"/>
    </row>
    <row r="77" spans="1:61" x14ac:dyDescent="0.2">
      <c r="A77" s="38" t="s">
        <v>616</v>
      </c>
      <c r="B77" s="39">
        <v>54</v>
      </c>
      <c r="Z77" s="25">
        <v>78</v>
      </c>
      <c r="AA77" s="26">
        <v>1</v>
      </c>
      <c r="AB77" s="27" t="s">
        <v>464</v>
      </c>
      <c r="AC77" s="43">
        <v>168077.55</v>
      </c>
      <c r="AD77" s="25">
        <v>78</v>
      </c>
      <c r="AE77" s="26">
        <v>2</v>
      </c>
      <c r="AF77" s="27" t="s">
        <v>464</v>
      </c>
      <c r="AG77" s="43"/>
      <c r="AH77" s="25">
        <v>78</v>
      </c>
      <c r="AI77" s="26">
        <v>3</v>
      </c>
      <c r="AJ77" s="27" t="s">
        <v>464</v>
      </c>
      <c r="AK77" s="43"/>
      <c r="AL77" s="25">
        <v>78</v>
      </c>
      <c r="AM77" s="26">
        <v>4</v>
      </c>
      <c r="AN77" s="27" t="s">
        <v>464</v>
      </c>
      <c r="AO77" s="43">
        <v>34678.32</v>
      </c>
      <c r="AP77" s="25"/>
      <c r="AQ77" s="26"/>
      <c r="AR77" s="27"/>
      <c r="AS77" s="29"/>
      <c r="AT77" s="25">
        <v>78</v>
      </c>
      <c r="AU77" s="26">
        <v>6</v>
      </c>
      <c r="AV77" s="27" t="s">
        <v>464</v>
      </c>
      <c r="AW77" s="43">
        <v>1297.28</v>
      </c>
      <c r="AX77" s="25"/>
      <c r="AY77" s="26"/>
      <c r="AZ77" s="27"/>
      <c r="BA77" s="29"/>
      <c r="BB77" s="25"/>
      <c r="BC77" s="26"/>
      <c r="BD77" s="30"/>
      <c r="BE77" s="29"/>
      <c r="BF77" s="25">
        <v>78</v>
      </c>
      <c r="BG77" s="26">
        <v>9</v>
      </c>
      <c r="BH77" s="27" t="s">
        <v>464</v>
      </c>
      <c r="BI77" s="43"/>
    </row>
    <row r="78" spans="1:61" x14ac:dyDescent="0.2">
      <c r="A78" s="38" t="s">
        <v>617</v>
      </c>
      <c r="B78" s="39">
        <v>55</v>
      </c>
      <c r="Z78" s="25">
        <v>79</v>
      </c>
      <c r="AA78" s="26">
        <v>1</v>
      </c>
      <c r="AB78" s="27" t="s">
        <v>464</v>
      </c>
      <c r="AC78" s="43">
        <v>251322.25</v>
      </c>
      <c r="AD78" s="25">
        <v>79</v>
      </c>
      <c r="AE78" s="26">
        <v>2</v>
      </c>
      <c r="AF78" s="27" t="s">
        <v>464</v>
      </c>
      <c r="AG78" s="43"/>
      <c r="AH78" s="25">
        <v>79</v>
      </c>
      <c r="AI78" s="26">
        <v>3</v>
      </c>
      <c r="AJ78" s="27" t="s">
        <v>464</v>
      </c>
      <c r="AK78" s="43"/>
      <c r="AL78" s="25">
        <v>79</v>
      </c>
      <c r="AM78" s="26">
        <v>4</v>
      </c>
      <c r="AN78" s="27" t="s">
        <v>464</v>
      </c>
      <c r="AO78" s="43">
        <v>54205.39</v>
      </c>
      <c r="AP78" s="25"/>
      <c r="AQ78" s="26"/>
      <c r="AR78" s="27"/>
      <c r="AS78" s="29"/>
      <c r="AT78" s="25">
        <v>79</v>
      </c>
      <c r="AU78" s="26">
        <v>6</v>
      </c>
      <c r="AV78" s="27" t="s">
        <v>464</v>
      </c>
      <c r="AW78" s="43">
        <v>8255.43</v>
      </c>
      <c r="AX78" s="25"/>
      <c r="AY78" s="26"/>
      <c r="AZ78" s="27"/>
      <c r="BA78" s="29"/>
      <c r="BB78" s="25"/>
      <c r="BC78" s="26"/>
      <c r="BD78" s="30"/>
      <c r="BE78" s="29"/>
      <c r="BF78" s="25">
        <v>79</v>
      </c>
      <c r="BG78" s="26">
        <v>9</v>
      </c>
      <c r="BH78" s="27" t="s">
        <v>464</v>
      </c>
      <c r="BI78" s="43">
        <v>22442.71</v>
      </c>
    </row>
    <row r="79" spans="1:61" x14ac:dyDescent="0.2">
      <c r="A79" s="38" t="s">
        <v>618</v>
      </c>
      <c r="B79" s="39">
        <v>115</v>
      </c>
      <c r="Z79" s="25">
        <v>80</v>
      </c>
      <c r="AA79" s="26">
        <v>1</v>
      </c>
      <c r="AB79" s="27" t="s">
        <v>475</v>
      </c>
      <c r="AC79" s="43">
        <v>1140222.44</v>
      </c>
      <c r="AD79" s="25">
        <v>80</v>
      </c>
      <c r="AE79" s="26">
        <v>2</v>
      </c>
      <c r="AF79" s="27" t="s">
        <v>475</v>
      </c>
      <c r="AG79" s="43"/>
      <c r="AH79" s="25">
        <v>80</v>
      </c>
      <c r="AI79" s="26">
        <v>3</v>
      </c>
      <c r="AJ79" s="27" t="s">
        <v>475</v>
      </c>
      <c r="AK79" s="43"/>
      <c r="AL79" s="25">
        <v>80</v>
      </c>
      <c r="AM79" s="26">
        <v>4</v>
      </c>
      <c r="AN79" s="27" t="s">
        <v>475</v>
      </c>
      <c r="AO79" s="43">
        <v>267446.32</v>
      </c>
      <c r="AP79" s="25"/>
      <c r="AQ79" s="26"/>
      <c r="AR79" s="27"/>
      <c r="AS79" s="29"/>
      <c r="AT79" s="25">
        <v>80</v>
      </c>
      <c r="AU79" s="26">
        <v>6</v>
      </c>
      <c r="AV79" s="27" t="s">
        <v>475</v>
      </c>
      <c r="AW79" s="43">
        <v>32265.48</v>
      </c>
      <c r="AX79" s="25"/>
      <c r="AY79" s="26"/>
      <c r="AZ79" s="27"/>
      <c r="BA79" s="29"/>
      <c r="BB79" s="25"/>
      <c r="BC79" s="26"/>
      <c r="BD79" s="30"/>
      <c r="BE79" s="29"/>
      <c r="BF79" s="25">
        <v>80</v>
      </c>
      <c r="BG79" s="26">
        <v>9</v>
      </c>
      <c r="BH79" s="27" t="s">
        <v>475</v>
      </c>
      <c r="BI79" s="43"/>
    </row>
    <row r="80" spans="1:61" x14ac:dyDescent="0.2">
      <c r="A80" s="38" t="s">
        <v>619</v>
      </c>
      <c r="B80" s="39">
        <v>56</v>
      </c>
      <c r="Z80" s="25">
        <v>81</v>
      </c>
      <c r="AA80" s="26">
        <v>1</v>
      </c>
      <c r="AB80" s="27" t="s">
        <v>464</v>
      </c>
      <c r="AC80" s="43">
        <v>487094.47</v>
      </c>
      <c r="AD80" s="25">
        <v>81</v>
      </c>
      <c r="AE80" s="26">
        <v>2</v>
      </c>
      <c r="AF80" s="27" t="s">
        <v>464</v>
      </c>
      <c r="AG80" s="43"/>
      <c r="AH80" s="25">
        <v>81</v>
      </c>
      <c r="AI80" s="26">
        <v>3</v>
      </c>
      <c r="AJ80" s="27" t="s">
        <v>464</v>
      </c>
      <c r="AK80" s="43"/>
      <c r="AL80" s="25">
        <v>81</v>
      </c>
      <c r="AM80" s="26">
        <v>4</v>
      </c>
      <c r="AN80" s="27" t="s">
        <v>464</v>
      </c>
      <c r="AO80" s="43">
        <v>102940.92</v>
      </c>
      <c r="AP80" s="25"/>
      <c r="AQ80" s="26"/>
      <c r="AR80" s="27"/>
      <c r="AS80" s="29"/>
      <c r="AT80" s="25">
        <v>81</v>
      </c>
      <c r="AU80" s="26">
        <v>6</v>
      </c>
      <c r="AV80" s="27" t="s">
        <v>464</v>
      </c>
      <c r="AW80" s="43">
        <v>3184.24</v>
      </c>
      <c r="AX80" s="25"/>
      <c r="AY80" s="26"/>
      <c r="AZ80" s="27"/>
      <c r="BA80" s="29"/>
      <c r="BB80" s="25"/>
      <c r="BC80" s="26"/>
      <c r="BD80" s="30"/>
      <c r="BE80" s="29"/>
      <c r="BF80" s="25">
        <v>81</v>
      </c>
      <c r="BG80" s="26">
        <v>9</v>
      </c>
      <c r="BH80" s="27" t="s">
        <v>464</v>
      </c>
      <c r="BI80" s="43"/>
    </row>
    <row r="81" spans="1:61" x14ac:dyDescent="0.2">
      <c r="A81" s="38" t="s">
        <v>620</v>
      </c>
      <c r="B81" s="39">
        <v>143</v>
      </c>
      <c r="Z81" s="25">
        <v>82</v>
      </c>
      <c r="AA81" s="26">
        <v>1</v>
      </c>
      <c r="AB81" s="27" t="s">
        <v>475</v>
      </c>
      <c r="AC81" s="43">
        <v>1560395.85</v>
      </c>
      <c r="AD81" s="25">
        <v>82</v>
      </c>
      <c r="AE81" s="26">
        <v>2</v>
      </c>
      <c r="AF81" s="27" t="s">
        <v>475</v>
      </c>
      <c r="AG81" s="43"/>
      <c r="AH81" s="25">
        <v>82</v>
      </c>
      <c r="AI81" s="26">
        <v>3</v>
      </c>
      <c r="AJ81" s="27" t="s">
        <v>475</v>
      </c>
      <c r="AK81" s="43"/>
      <c r="AL81" s="25">
        <v>82</v>
      </c>
      <c r="AM81" s="26">
        <v>4</v>
      </c>
      <c r="AN81" s="27" t="s">
        <v>475</v>
      </c>
      <c r="AO81" s="43">
        <v>301261.94</v>
      </c>
      <c r="AP81" s="25"/>
      <c r="AQ81" s="26"/>
      <c r="AR81" s="27"/>
      <c r="AS81" s="29"/>
      <c r="AT81" s="25">
        <v>82</v>
      </c>
      <c r="AU81" s="26">
        <v>6</v>
      </c>
      <c r="AV81" s="27" t="s">
        <v>475</v>
      </c>
      <c r="AW81" s="43">
        <v>73935.86</v>
      </c>
      <c r="AX81" s="25"/>
      <c r="AY81" s="26"/>
      <c r="AZ81" s="27"/>
      <c r="BA81" s="29"/>
      <c r="BB81" s="25"/>
      <c r="BC81" s="26"/>
      <c r="BD81" s="30"/>
      <c r="BE81" s="29"/>
      <c r="BF81" s="25">
        <v>82</v>
      </c>
      <c r="BG81" s="26">
        <v>9</v>
      </c>
      <c r="BH81" s="27" t="s">
        <v>475</v>
      </c>
      <c r="BI81" s="43"/>
    </row>
    <row r="82" spans="1:61" x14ac:dyDescent="0.2">
      <c r="A82" s="38" t="s">
        <v>621</v>
      </c>
      <c r="B82" s="39">
        <v>144</v>
      </c>
      <c r="Z82" s="25">
        <v>83</v>
      </c>
      <c r="AA82" s="26">
        <v>1</v>
      </c>
      <c r="AB82" s="27" t="s">
        <v>475</v>
      </c>
      <c r="AC82" s="43">
        <v>1041024.89</v>
      </c>
      <c r="AD82" s="25">
        <v>83</v>
      </c>
      <c r="AE82" s="26">
        <v>2</v>
      </c>
      <c r="AF82" s="27" t="s">
        <v>475</v>
      </c>
      <c r="AG82" s="43"/>
      <c r="AH82" s="25">
        <v>83</v>
      </c>
      <c r="AI82" s="26">
        <v>3</v>
      </c>
      <c r="AJ82" s="27" t="s">
        <v>475</v>
      </c>
      <c r="AK82" s="43"/>
      <c r="AL82" s="25">
        <v>83</v>
      </c>
      <c r="AM82" s="26">
        <v>4</v>
      </c>
      <c r="AN82" s="27" t="s">
        <v>475</v>
      </c>
      <c r="AO82" s="43">
        <v>246309.59</v>
      </c>
      <c r="AP82" s="25"/>
      <c r="AQ82" s="26"/>
      <c r="AR82" s="27"/>
      <c r="AS82" s="29"/>
      <c r="AT82" s="25">
        <v>83</v>
      </c>
      <c r="AU82" s="26">
        <v>6</v>
      </c>
      <c r="AV82" s="27" t="s">
        <v>475</v>
      </c>
      <c r="AW82" s="43">
        <v>471.74</v>
      </c>
      <c r="AX82" s="25"/>
      <c r="AY82" s="26"/>
      <c r="AZ82" s="27"/>
      <c r="BA82" s="29"/>
      <c r="BB82" s="25"/>
      <c r="BC82" s="26"/>
      <c r="BD82" s="30"/>
      <c r="BE82" s="29"/>
      <c r="BF82" s="25">
        <v>83</v>
      </c>
      <c r="BG82" s="26">
        <v>9</v>
      </c>
      <c r="BH82" s="27" t="s">
        <v>475</v>
      </c>
      <c r="BI82" s="43">
        <v>77628.7</v>
      </c>
    </row>
    <row r="83" spans="1:61" x14ac:dyDescent="0.2">
      <c r="A83" s="38" t="s">
        <v>622</v>
      </c>
      <c r="B83" s="39">
        <v>116</v>
      </c>
      <c r="Z83" s="25">
        <v>84</v>
      </c>
      <c r="AA83" s="26">
        <v>1</v>
      </c>
      <c r="AB83" s="27" t="s">
        <v>475</v>
      </c>
      <c r="AC83" s="43">
        <v>899401.35</v>
      </c>
      <c r="AD83" s="25">
        <v>84</v>
      </c>
      <c r="AE83" s="26">
        <v>2</v>
      </c>
      <c r="AF83" s="27" t="s">
        <v>475</v>
      </c>
      <c r="AG83" s="43"/>
      <c r="AH83" s="25">
        <v>84</v>
      </c>
      <c r="AI83" s="26">
        <v>3</v>
      </c>
      <c r="AJ83" s="27" t="s">
        <v>475</v>
      </c>
      <c r="AK83" s="43"/>
      <c r="AL83" s="25">
        <v>84</v>
      </c>
      <c r="AM83" s="26">
        <v>4</v>
      </c>
      <c r="AN83" s="27" t="s">
        <v>475</v>
      </c>
      <c r="AO83" s="43">
        <v>165334.59</v>
      </c>
      <c r="AP83" s="25"/>
      <c r="AQ83" s="26"/>
      <c r="AR83" s="27"/>
      <c r="AS83" s="29"/>
      <c r="AT83" s="25">
        <v>84</v>
      </c>
      <c r="AU83" s="26">
        <v>6</v>
      </c>
      <c r="AV83" s="27" t="s">
        <v>475</v>
      </c>
      <c r="AW83" s="43">
        <v>1179.3499999999999</v>
      </c>
      <c r="AX83" s="25"/>
      <c r="AY83" s="26"/>
      <c r="AZ83" s="27"/>
      <c r="BA83" s="29"/>
      <c r="BB83" s="25"/>
      <c r="BC83" s="26"/>
      <c r="BD83" s="30"/>
      <c r="BE83" s="29"/>
      <c r="BF83" s="25">
        <v>84</v>
      </c>
      <c r="BG83" s="26">
        <v>9</v>
      </c>
      <c r="BH83" s="27" t="s">
        <v>475</v>
      </c>
      <c r="BI83" s="43"/>
    </row>
    <row r="84" spans="1:61" x14ac:dyDescent="0.2">
      <c r="A84" s="38" t="s">
        <v>623</v>
      </c>
      <c r="B84" s="39">
        <v>57</v>
      </c>
      <c r="Z84" s="25">
        <v>85</v>
      </c>
      <c r="AA84" s="26">
        <v>1</v>
      </c>
      <c r="AB84" s="27" t="s">
        <v>464</v>
      </c>
      <c r="AC84" s="43">
        <v>1061982.44</v>
      </c>
      <c r="AD84" s="25">
        <v>85</v>
      </c>
      <c r="AE84" s="26">
        <v>2</v>
      </c>
      <c r="AF84" s="27" t="s">
        <v>464</v>
      </c>
      <c r="AG84" s="43"/>
      <c r="AH84" s="25">
        <v>85</v>
      </c>
      <c r="AI84" s="26">
        <v>3</v>
      </c>
      <c r="AJ84" s="27" t="s">
        <v>464</v>
      </c>
      <c r="AK84" s="43"/>
      <c r="AL84" s="25">
        <v>85</v>
      </c>
      <c r="AM84" s="26">
        <v>4</v>
      </c>
      <c r="AN84" s="27" t="s">
        <v>464</v>
      </c>
      <c r="AO84" s="43">
        <v>178910.96</v>
      </c>
      <c r="AP84" s="25"/>
      <c r="AQ84" s="26"/>
      <c r="AR84" s="27"/>
      <c r="AS84" s="29"/>
      <c r="AT84" s="25">
        <v>85</v>
      </c>
      <c r="AU84" s="26">
        <v>6</v>
      </c>
      <c r="AV84" s="27" t="s">
        <v>464</v>
      </c>
      <c r="AW84" s="43">
        <v>34554.86</v>
      </c>
      <c r="AX84" s="25"/>
      <c r="AY84" s="26"/>
      <c r="AZ84" s="27"/>
      <c r="BA84" s="29"/>
      <c r="BB84" s="25"/>
      <c r="BC84" s="26"/>
      <c r="BD84" s="30"/>
      <c r="BE84" s="29"/>
      <c r="BF84" s="25">
        <v>85</v>
      </c>
      <c r="BG84" s="26">
        <v>9</v>
      </c>
      <c r="BH84" s="27" t="s">
        <v>464</v>
      </c>
      <c r="BI84" s="43"/>
    </row>
    <row r="85" spans="1:61" x14ac:dyDescent="0.2">
      <c r="A85" s="38" t="s">
        <v>624</v>
      </c>
      <c r="B85" s="39">
        <v>948</v>
      </c>
      <c r="Z85" s="25">
        <v>86</v>
      </c>
      <c r="AA85" s="26">
        <v>1</v>
      </c>
      <c r="AB85" s="27" t="s">
        <v>475</v>
      </c>
      <c r="AC85" s="43">
        <v>1224664.82</v>
      </c>
      <c r="AD85" s="25">
        <v>86</v>
      </c>
      <c r="AE85" s="26">
        <v>2</v>
      </c>
      <c r="AF85" s="27" t="s">
        <v>475</v>
      </c>
      <c r="AG85" s="43"/>
      <c r="AH85" s="25">
        <v>86</v>
      </c>
      <c r="AI85" s="26">
        <v>3</v>
      </c>
      <c r="AJ85" s="27" t="s">
        <v>475</v>
      </c>
      <c r="AK85" s="43"/>
      <c r="AL85" s="25">
        <v>86</v>
      </c>
      <c r="AM85" s="26">
        <v>4</v>
      </c>
      <c r="AN85" s="27" t="s">
        <v>475</v>
      </c>
      <c r="AO85" s="43">
        <v>232450.21</v>
      </c>
      <c r="AP85" s="25"/>
      <c r="AQ85" s="26"/>
      <c r="AR85" s="27"/>
      <c r="AS85" s="29"/>
      <c r="AT85" s="25">
        <v>86</v>
      </c>
      <c r="AU85" s="26">
        <v>6</v>
      </c>
      <c r="AV85" s="27" t="s">
        <v>475</v>
      </c>
      <c r="AW85" s="43">
        <v>1415.22</v>
      </c>
      <c r="AX85" s="25"/>
      <c r="AY85" s="26"/>
      <c r="AZ85" s="27"/>
      <c r="BA85" s="29"/>
      <c r="BB85" s="25"/>
      <c r="BC85" s="26"/>
      <c r="BD85" s="30"/>
      <c r="BE85" s="29"/>
      <c r="BF85" s="25">
        <v>86</v>
      </c>
      <c r="BG85" s="26">
        <v>9</v>
      </c>
      <c r="BH85" s="27" t="s">
        <v>475</v>
      </c>
      <c r="BI85" s="43">
        <v>89163.73</v>
      </c>
    </row>
    <row r="86" spans="1:61" x14ac:dyDescent="0.2">
      <c r="A86" s="38" t="s">
        <v>625</v>
      </c>
      <c r="B86" s="39">
        <v>58</v>
      </c>
      <c r="Z86" s="25">
        <v>87</v>
      </c>
      <c r="AA86" s="26">
        <v>1</v>
      </c>
      <c r="AB86" s="27" t="s">
        <v>475</v>
      </c>
      <c r="AC86" s="43">
        <v>548834.55000000005</v>
      </c>
      <c r="AD86" s="25">
        <v>87</v>
      </c>
      <c r="AE86" s="26">
        <v>2</v>
      </c>
      <c r="AF86" s="27" t="s">
        <v>475</v>
      </c>
      <c r="AG86" s="43"/>
      <c r="AH86" s="25">
        <v>87</v>
      </c>
      <c r="AI86" s="26">
        <v>3</v>
      </c>
      <c r="AJ86" s="27" t="s">
        <v>475</v>
      </c>
      <c r="AK86" s="43"/>
      <c r="AL86" s="25">
        <v>87</v>
      </c>
      <c r="AM86" s="26">
        <v>4</v>
      </c>
      <c r="AN86" s="27" t="s">
        <v>475</v>
      </c>
      <c r="AO86" s="43">
        <v>117309.13</v>
      </c>
      <c r="AP86" s="25"/>
      <c r="AQ86" s="26"/>
      <c r="AR86" s="27"/>
      <c r="AS86" s="29"/>
      <c r="AT86" s="25">
        <v>87</v>
      </c>
      <c r="AU86" s="26">
        <v>6</v>
      </c>
      <c r="AV86" s="27" t="s">
        <v>475</v>
      </c>
      <c r="AW86" s="43">
        <v>0</v>
      </c>
      <c r="AX86" s="25"/>
      <c r="AY86" s="26"/>
      <c r="AZ86" s="27"/>
      <c r="BA86" s="29"/>
      <c r="BB86" s="25"/>
      <c r="BC86" s="26"/>
      <c r="BD86" s="30"/>
      <c r="BE86" s="29"/>
      <c r="BF86" s="25">
        <v>87</v>
      </c>
      <c r="BG86" s="26">
        <v>9</v>
      </c>
      <c r="BH86" s="27" t="s">
        <v>475</v>
      </c>
      <c r="BI86" s="43"/>
    </row>
    <row r="87" spans="1:61" x14ac:dyDescent="0.2">
      <c r="A87" s="38" t="s">
        <v>626</v>
      </c>
      <c r="B87" s="39">
        <v>59</v>
      </c>
      <c r="Z87" s="25">
        <v>88</v>
      </c>
      <c r="AA87" s="26">
        <v>1</v>
      </c>
      <c r="AB87" s="27" t="s">
        <v>475</v>
      </c>
      <c r="AC87" s="43">
        <v>2505705</v>
      </c>
      <c r="AD87" s="25">
        <v>88</v>
      </c>
      <c r="AE87" s="26">
        <v>2</v>
      </c>
      <c r="AF87" s="27" t="s">
        <v>475</v>
      </c>
      <c r="AG87" s="43"/>
      <c r="AH87" s="25">
        <v>88</v>
      </c>
      <c r="AI87" s="26">
        <v>3</v>
      </c>
      <c r="AJ87" s="27" t="s">
        <v>475</v>
      </c>
      <c r="AK87" s="43"/>
      <c r="AL87" s="25">
        <v>88</v>
      </c>
      <c r="AM87" s="26">
        <v>4</v>
      </c>
      <c r="AN87" s="27" t="s">
        <v>475</v>
      </c>
      <c r="AO87" s="43">
        <v>405992.66</v>
      </c>
      <c r="AP87" s="25"/>
      <c r="AQ87" s="26"/>
      <c r="AR87" s="27"/>
      <c r="AS87" s="29"/>
      <c r="AT87" s="25">
        <v>88</v>
      </c>
      <c r="AU87" s="26">
        <v>6</v>
      </c>
      <c r="AV87" s="27" t="s">
        <v>475</v>
      </c>
      <c r="AW87" s="43">
        <v>104372.18</v>
      </c>
      <c r="AX87" s="25"/>
      <c r="AY87" s="26"/>
      <c r="AZ87" s="27"/>
      <c r="BA87" s="29"/>
      <c r="BB87" s="25"/>
      <c r="BC87" s="26"/>
      <c r="BD87" s="30"/>
      <c r="BE87" s="29"/>
      <c r="BF87" s="25">
        <v>88</v>
      </c>
      <c r="BG87" s="26">
        <v>9</v>
      </c>
      <c r="BH87" s="27" t="s">
        <v>475</v>
      </c>
      <c r="BI87" s="43"/>
    </row>
    <row r="88" spans="1:61" x14ac:dyDescent="0.2">
      <c r="A88" s="38" t="s">
        <v>627</v>
      </c>
      <c r="B88" s="39">
        <v>60</v>
      </c>
      <c r="Z88" s="25">
        <v>89</v>
      </c>
      <c r="AA88" s="26">
        <v>1</v>
      </c>
      <c r="AB88" s="27" t="s">
        <v>464</v>
      </c>
      <c r="AC88" s="43">
        <v>1493865.24</v>
      </c>
      <c r="AD88" s="25">
        <v>89</v>
      </c>
      <c r="AE88" s="26">
        <v>2</v>
      </c>
      <c r="AF88" s="27" t="s">
        <v>464</v>
      </c>
      <c r="AG88" s="43"/>
      <c r="AH88" s="25">
        <v>89</v>
      </c>
      <c r="AI88" s="26">
        <v>3</v>
      </c>
      <c r="AJ88" s="27" t="s">
        <v>464</v>
      </c>
      <c r="AK88" s="43">
        <v>65468.33</v>
      </c>
      <c r="AL88" s="25">
        <v>89</v>
      </c>
      <c r="AM88" s="26">
        <v>4</v>
      </c>
      <c r="AN88" s="27" t="s">
        <v>464</v>
      </c>
      <c r="AO88" s="43">
        <v>386761.95</v>
      </c>
      <c r="AP88" s="25"/>
      <c r="AQ88" s="26"/>
      <c r="AR88" s="27"/>
      <c r="AS88" s="29"/>
      <c r="AT88" s="25">
        <v>89</v>
      </c>
      <c r="AU88" s="26">
        <v>6</v>
      </c>
      <c r="AV88" s="27" t="s">
        <v>464</v>
      </c>
      <c r="AW88" s="43">
        <v>132204.76</v>
      </c>
      <c r="AX88" s="25"/>
      <c r="AY88" s="26"/>
      <c r="AZ88" s="27"/>
      <c r="BA88" s="29"/>
      <c r="BB88" s="25"/>
      <c r="BC88" s="26"/>
      <c r="BD88" s="30"/>
      <c r="BE88" s="29"/>
      <c r="BF88" s="25">
        <v>89</v>
      </c>
      <c r="BG88" s="26">
        <v>9</v>
      </c>
      <c r="BH88" s="27" t="s">
        <v>464</v>
      </c>
      <c r="BI88" s="43"/>
    </row>
    <row r="89" spans="1:61" x14ac:dyDescent="0.2">
      <c r="A89" s="38" t="s">
        <v>628</v>
      </c>
      <c r="B89" s="39">
        <v>62</v>
      </c>
      <c r="Z89" s="25">
        <v>90</v>
      </c>
      <c r="AA89" s="26">
        <v>1</v>
      </c>
      <c r="AB89" s="27" t="s">
        <v>464</v>
      </c>
      <c r="AC89" s="43">
        <v>178917.13</v>
      </c>
      <c r="AD89" s="25">
        <v>90</v>
      </c>
      <c r="AE89" s="26">
        <v>2</v>
      </c>
      <c r="AF89" s="27" t="s">
        <v>464</v>
      </c>
      <c r="AG89" s="43"/>
      <c r="AH89" s="25">
        <v>90</v>
      </c>
      <c r="AI89" s="26">
        <v>3</v>
      </c>
      <c r="AJ89" s="27" t="s">
        <v>464</v>
      </c>
      <c r="AK89" s="43"/>
      <c r="AL89" s="25">
        <v>90</v>
      </c>
      <c r="AM89" s="26">
        <v>4</v>
      </c>
      <c r="AN89" s="27" t="s">
        <v>464</v>
      </c>
      <c r="AO89" s="43">
        <v>50466.87</v>
      </c>
      <c r="AP89" s="25"/>
      <c r="AQ89" s="26"/>
      <c r="AR89" s="27"/>
      <c r="AS89" s="29"/>
      <c r="AT89" s="25">
        <v>90</v>
      </c>
      <c r="AU89" s="26">
        <v>6</v>
      </c>
      <c r="AV89" s="27" t="s">
        <v>464</v>
      </c>
      <c r="AW89" s="43">
        <v>235.87</v>
      </c>
      <c r="AX89" s="25"/>
      <c r="AY89" s="26"/>
      <c r="AZ89" s="27"/>
      <c r="BA89" s="29"/>
      <c r="BB89" s="25"/>
      <c r="BC89" s="26"/>
      <c r="BD89" s="30"/>
      <c r="BE89" s="29"/>
      <c r="BF89" s="25">
        <v>90</v>
      </c>
      <c r="BG89" s="26">
        <v>9</v>
      </c>
      <c r="BH89" s="27" t="s">
        <v>464</v>
      </c>
      <c r="BI89" s="43"/>
    </row>
    <row r="90" spans="1:61" x14ac:dyDescent="0.2">
      <c r="A90" s="38" t="s">
        <v>629</v>
      </c>
      <c r="B90" s="39">
        <v>63</v>
      </c>
      <c r="Z90" s="25">
        <v>91</v>
      </c>
      <c r="AA90" s="26">
        <v>1</v>
      </c>
      <c r="AB90" s="27" t="s">
        <v>464</v>
      </c>
      <c r="AC90" s="43">
        <v>384791.1</v>
      </c>
      <c r="AD90" s="25">
        <v>91</v>
      </c>
      <c r="AE90" s="26">
        <v>2</v>
      </c>
      <c r="AF90" s="27" t="s">
        <v>464</v>
      </c>
      <c r="AG90" s="43"/>
      <c r="AH90" s="25">
        <v>91</v>
      </c>
      <c r="AI90" s="26">
        <v>3</v>
      </c>
      <c r="AJ90" s="27" t="s">
        <v>464</v>
      </c>
      <c r="AK90" s="43"/>
      <c r="AL90" s="25">
        <v>91</v>
      </c>
      <c r="AM90" s="26">
        <v>4</v>
      </c>
      <c r="AN90" s="27" t="s">
        <v>464</v>
      </c>
      <c r="AO90" s="43">
        <v>86637.53</v>
      </c>
      <c r="AP90" s="25"/>
      <c r="AQ90" s="26"/>
      <c r="AR90" s="27"/>
      <c r="AS90" s="29"/>
      <c r="AT90" s="25">
        <v>91</v>
      </c>
      <c r="AU90" s="26">
        <v>6</v>
      </c>
      <c r="AV90" s="27" t="s">
        <v>464</v>
      </c>
      <c r="AW90" s="43">
        <v>1533.15</v>
      </c>
      <c r="AX90" s="25"/>
      <c r="AY90" s="26"/>
      <c r="AZ90" s="27"/>
      <c r="BA90" s="29"/>
      <c r="BB90" s="25"/>
      <c r="BC90" s="26"/>
      <c r="BD90" s="30"/>
      <c r="BE90" s="29"/>
      <c r="BF90" s="25">
        <v>91</v>
      </c>
      <c r="BG90" s="26">
        <v>9</v>
      </c>
      <c r="BH90" s="27" t="s">
        <v>464</v>
      </c>
      <c r="BI90" s="43">
        <v>21248.73</v>
      </c>
    </row>
    <row r="91" spans="1:61" x14ac:dyDescent="0.2">
      <c r="A91" s="38" t="s">
        <v>630</v>
      </c>
      <c r="B91" s="39">
        <v>117</v>
      </c>
      <c r="Z91" s="25">
        <v>92</v>
      </c>
      <c r="AA91" s="26">
        <v>1</v>
      </c>
      <c r="AB91" s="27" t="s">
        <v>475</v>
      </c>
      <c r="AC91" s="43">
        <v>1634724.65</v>
      </c>
      <c r="AD91" s="25">
        <v>92</v>
      </c>
      <c r="AE91" s="26">
        <v>2</v>
      </c>
      <c r="AF91" s="27" t="s">
        <v>475</v>
      </c>
      <c r="AG91" s="43"/>
      <c r="AH91" s="25">
        <v>92</v>
      </c>
      <c r="AI91" s="26">
        <v>3</v>
      </c>
      <c r="AJ91" s="27" t="s">
        <v>475</v>
      </c>
      <c r="AK91" s="43"/>
      <c r="AL91" s="25">
        <v>92</v>
      </c>
      <c r="AM91" s="26">
        <v>4</v>
      </c>
      <c r="AN91" s="27" t="s">
        <v>475</v>
      </c>
      <c r="AO91" s="43">
        <v>386963.39</v>
      </c>
      <c r="AP91" s="25"/>
      <c r="AQ91" s="26"/>
      <c r="AR91" s="27"/>
      <c r="AS91" s="29"/>
      <c r="AT91" s="25">
        <v>92</v>
      </c>
      <c r="AU91" s="26">
        <v>6</v>
      </c>
      <c r="AV91" s="27" t="s">
        <v>475</v>
      </c>
      <c r="AW91" s="43">
        <v>5896.73</v>
      </c>
      <c r="AX91" s="25"/>
      <c r="AY91" s="26"/>
      <c r="AZ91" s="27"/>
      <c r="BA91" s="29"/>
      <c r="BB91" s="25"/>
      <c r="BC91" s="26"/>
      <c r="BD91" s="30"/>
      <c r="BE91" s="29"/>
      <c r="BF91" s="25">
        <v>92</v>
      </c>
      <c r="BG91" s="26">
        <v>9</v>
      </c>
      <c r="BH91" s="27" t="s">
        <v>475</v>
      </c>
      <c r="BI91" s="43">
        <v>116908.5</v>
      </c>
    </row>
    <row r="92" spans="1:61" x14ac:dyDescent="0.2">
      <c r="A92" s="38" t="s">
        <v>631</v>
      </c>
      <c r="B92" s="39">
        <v>118</v>
      </c>
      <c r="Z92" s="25">
        <v>93</v>
      </c>
      <c r="AA92" s="26">
        <v>1</v>
      </c>
      <c r="AB92" s="27" t="s">
        <v>464</v>
      </c>
      <c r="AC92" s="43">
        <v>797445.56</v>
      </c>
      <c r="AD92" s="25">
        <v>93</v>
      </c>
      <c r="AE92" s="26">
        <v>2</v>
      </c>
      <c r="AF92" s="27" t="s">
        <v>464</v>
      </c>
      <c r="AG92" s="43"/>
      <c r="AH92" s="25">
        <v>93</v>
      </c>
      <c r="AI92" s="26">
        <v>3</v>
      </c>
      <c r="AJ92" s="27" t="s">
        <v>464</v>
      </c>
      <c r="AK92" s="43"/>
      <c r="AL92" s="25">
        <v>93</v>
      </c>
      <c r="AM92" s="26">
        <v>4</v>
      </c>
      <c r="AN92" s="27" t="s">
        <v>464</v>
      </c>
      <c r="AO92" s="43">
        <v>162547.51999999999</v>
      </c>
      <c r="AP92" s="25"/>
      <c r="AQ92" s="26"/>
      <c r="AR92" s="27"/>
      <c r="AS92" s="29"/>
      <c r="AT92" s="25">
        <v>93</v>
      </c>
      <c r="AU92" s="26">
        <v>6</v>
      </c>
      <c r="AV92" s="27" t="s">
        <v>464</v>
      </c>
      <c r="AW92" s="43">
        <v>17499.52</v>
      </c>
      <c r="AX92" s="25"/>
      <c r="AY92" s="26"/>
      <c r="AZ92" s="27"/>
      <c r="BA92" s="29"/>
      <c r="BB92" s="25"/>
      <c r="BC92" s="26"/>
      <c r="BD92" s="30"/>
      <c r="BE92" s="29"/>
      <c r="BF92" s="25">
        <v>93</v>
      </c>
      <c r="BG92" s="26">
        <v>9</v>
      </c>
      <c r="BH92" s="27" t="s">
        <v>464</v>
      </c>
      <c r="BI92" s="43"/>
    </row>
    <row r="93" spans="1:61" x14ac:dyDescent="0.2">
      <c r="A93" s="38" t="s">
        <v>632</v>
      </c>
      <c r="B93" s="39">
        <v>65</v>
      </c>
      <c r="Z93" s="25">
        <v>94</v>
      </c>
      <c r="AA93" s="26">
        <v>1</v>
      </c>
      <c r="AB93" s="27" t="s">
        <v>464</v>
      </c>
      <c r="AC93" s="43">
        <v>1472677.86</v>
      </c>
      <c r="AD93" s="25">
        <v>94</v>
      </c>
      <c r="AE93" s="26">
        <v>2</v>
      </c>
      <c r="AF93" s="27" t="s">
        <v>464</v>
      </c>
      <c r="AG93" s="43"/>
      <c r="AH93" s="25">
        <v>94</v>
      </c>
      <c r="AI93" s="26">
        <v>3</v>
      </c>
      <c r="AJ93" s="27" t="s">
        <v>464</v>
      </c>
      <c r="AK93" s="43"/>
      <c r="AL93" s="25">
        <v>94</v>
      </c>
      <c r="AM93" s="26">
        <v>4</v>
      </c>
      <c r="AN93" s="27" t="s">
        <v>464</v>
      </c>
      <c r="AO93" s="43">
        <v>290090.15000000002</v>
      </c>
      <c r="AP93" s="25"/>
      <c r="AQ93" s="26"/>
      <c r="AR93" s="27"/>
      <c r="AS93" s="29"/>
      <c r="AT93" s="25">
        <v>94</v>
      </c>
      <c r="AU93" s="26">
        <v>6</v>
      </c>
      <c r="AV93" s="27" t="s">
        <v>464</v>
      </c>
      <c r="AW93" s="43">
        <v>7929.2300000000005</v>
      </c>
      <c r="AX93" s="25"/>
      <c r="AY93" s="26"/>
      <c r="AZ93" s="27"/>
      <c r="BA93" s="29"/>
      <c r="BB93" s="25"/>
      <c r="BC93" s="26"/>
      <c r="BD93" s="30"/>
      <c r="BE93" s="29"/>
      <c r="BF93" s="25">
        <v>94</v>
      </c>
      <c r="BG93" s="26">
        <v>9</v>
      </c>
      <c r="BH93" s="27" t="s">
        <v>464</v>
      </c>
      <c r="BI93" s="43"/>
    </row>
    <row r="94" spans="1:61" x14ac:dyDescent="0.2">
      <c r="A94" s="38" t="s">
        <v>633</v>
      </c>
      <c r="B94" s="39">
        <v>66</v>
      </c>
      <c r="Z94" s="25">
        <v>95</v>
      </c>
      <c r="AA94" s="26">
        <v>1</v>
      </c>
      <c r="AB94" s="27" t="s">
        <v>464</v>
      </c>
      <c r="AC94" s="43">
        <v>612667.46</v>
      </c>
      <c r="AD94" s="25">
        <v>95</v>
      </c>
      <c r="AE94" s="26">
        <v>2</v>
      </c>
      <c r="AF94" s="27" t="s">
        <v>464</v>
      </c>
      <c r="AG94" s="43">
        <v>58279.65</v>
      </c>
      <c r="AH94" s="25">
        <v>95</v>
      </c>
      <c r="AI94" s="26">
        <v>3</v>
      </c>
      <c r="AJ94" s="27" t="s">
        <v>464</v>
      </c>
      <c r="AK94" s="43"/>
      <c r="AL94" s="25">
        <v>95</v>
      </c>
      <c r="AM94" s="26">
        <v>4</v>
      </c>
      <c r="AN94" s="27" t="s">
        <v>464</v>
      </c>
      <c r="AO94" s="43">
        <v>95204.6</v>
      </c>
      <c r="AP94" s="25"/>
      <c r="AQ94" s="26"/>
      <c r="AR94" s="27"/>
      <c r="AS94" s="29"/>
      <c r="AT94" s="25">
        <v>95</v>
      </c>
      <c r="AU94" s="26">
        <v>6</v>
      </c>
      <c r="AV94" s="27" t="s">
        <v>464</v>
      </c>
      <c r="AW94" s="43">
        <v>9434.77</v>
      </c>
      <c r="AX94" s="25"/>
      <c r="AY94" s="26"/>
      <c r="AZ94" s="27"/>
      <c r="BA94" s="29"/>
      <c r="BB94" s="25"/>
      <c r="BC94" s="26"/>
      <c r="BD94" s="30"/>
      <c r="BE94" s="29"/>
      <c r="BF94" s="25">
        <v>95</v>
      </c>
      <c r="BG94" s="26">
        <v>9</v>
      </c>
      <c r="BH94" s="27" t="s">
        <v>464</v>
      </c>
      <c r="BI94" s="43">
        <v>30375.57</v>
      </c>
    </row>
    <row r="95" spans="1:61" x14ac:dyDescent="0.2">
      <c r="A95" s="38" t="s">
        <v>634</v>
      </c>
      <c r="B95" s="39">
        <v>119</v>
      </c>
      <c r="Z95" s="25">
        <v>96</v>
      </c>
      <c r="AA95" s="26">
        <v>1</v>
      </c>
      <c r="AB95" s="27" t="s">
        <v>475</v>
      </c>
      <c r="AC95" s="43">
        <v>1830587.27</v>
      </c>
      <c r="AD95" s="25">
        <v>96</v>
      </c>
      <c r="AE95" s="26">
        <v>2</v>
      </c>
      <c r="AF95" s="27" t="s">
        <v>475</v>
      </c>
      <c r="AG95" s="43"/>
      <c r="AH95" s="25">
        <v>96</v>
      </c>
      <c r="AI95" s="26">
        <v>3</v>
      </c>
      <c r="AJ95" s="27" t="s">
        <v>475</v>
      </c>
      <c r="AK95" s="43"/>
      <c r="AL95" s="25">
        <v>96</v>
      </c>
      <c r="AM95" s="26">
        <v>4</v>
      </c>
      <c r="AN95" s="27" t="s">
        <v>475</v>
      </c>
      <c r="AO95" s="43">
        <v>390133.67</v>
      </c>
      <c r="AP95" s="25"/>
      <c r="AQ95" s="26"/>
      <c r="AR95" s="27"/>
      <c r="AS95" s="29"/>
      <c r="AT95" s="25">
        <v>96</v>
      </c>
      <c r="AU95" s="26">
        <v>6</v>
      </c>
      <c r="AV95" s="27" t="s">
        <v>475</v>
      </c>
      <c r="AW95" s="43">
        <v>2830.43</v>
      </c>
      <c r="AX95" s="25"/>
      <c r="AY95" s="26"/>
      <c r="AZ95" s="27"/>
      <c r="BA95" s="29"/>
      <c r="BB95" s="25"/>
      <c r="BC95" s="26"/>
      <c r="BD95" s="30"/>
      <c r="BE95" s="29"/>
      <c r="BF95" s="25">
        <v>96</v>
      </c>
      <c r="BG95" s="26">
        <v>9</v>
      </c>
      <c r="BH95" s="27" t="s">
        <v>475</v>
      </c>
      <c r="BI95" s="43">
        <v>111060.04</v>
      </c>
    </row>
    <row r="96" spans="1:61" x14ac:dyDescent="0.2">
      <c r="A96" s="38" t="s">
        <v>635</v>
      </c>
      <c r="B96" s="39">
        <v>67</v>
      </c>
      <c r="Z96" s="25">
        <v>97</v>
      </c>
      <c r="AA96" s="26">
        <v>1</v>
      </c>
      <c r="AB96" s="27" t="s">
        <v>464</v>
      </c>
      <c r="AC96" s="43">
        <v>955292.83</v>
      </c>
      <c r="AD96" s="25">
        <v>97</v>
      </c>
      <c r="AE96" s="26">
        <v>2</v>
      </c>
      <c r="AF96" s="27" t="s">
        <v>464</v>
      </c>
      <c r="AG96" s="37"/>
      <c r="AH96" s="25">
        <v>97</v>
      </c>
      <c r="AI96" s="26">
        <v>3</v>
      </c>
      <c r="AJ96" s="27" t="s">
        <v>464</v>
      </c>
      <c r="AK96" s="43"/>
      <c r="AL96" s="25">
        <v>97</v>
      </c>
      <c r="AM96" s="26">
        <v>4</v>
      </c>
      <c r="AN96" s="27" t="s">
        <v>464</v>
      </c>
      <c r="AO96" s="43">
        <v>189990.91</v>
      </c>
      <c r="AP96" s="25"/>
      <c r="AQ96" s="26"/>
      <c r="AR96" s="27"/>
      <c r="AS96" s="29"/>
      <c r="AT96" s="25">
        <v>97</v>
      </c>
      <c r="AU96" s="26">
        <v>6</v>
      </c>
      <c r="AV96" s="27" t="s">
        <v>464</v>
      </c>
      <c r="AW96" s="43">
        <v>1061.4100000000001</v>
      </c>
      <c r="AX96" s="25"/>
      <c r="AY96" s="26"/>
      <c r="AZ96" s="27"/>
      <c r="BA96" s="29"/>
      <c r="BB96" s="25"/>
      <c r="BC96" s="26"/>
      <c r="BD96" s="30"/>
      <c r="BE96" s="29"/>
      <c r="BF96" s="25">
        <v>97</v>
      </c>
      <c r="BG96" s="26">
        <v>9</v>
      </c>
      <c r="BH96" s="27" t="s">
        <v>464</v>
      </c>
      <c r="BI96" s="43">
        <v>80866.600000000006</v>
      </c>
    </row>
    <row r="97" spans="1:61" x14ac:dyDescent="0.2">
      <c r="A97" s="38" t="s">
        <v>636</v>
      </c>
      <c r="B97" s="39">
        <v>798</v>
      </c>
      <c r="Z97" s="25">
        <v>98</v>
      </c>
      <c r="AA97" s="26">
        <v>1</v>
      </c>
      <c r="AB97" s="27" t="s">
        <v>464</v>
      </c>
      <c r="AC97" s="43">
        <v>790862.23</v>
      </c>
      <c r="AD97" s="25">
        <v>98</v>
      </c>
      <c r="AE97" s="26">
        <v>2</v>
      </c>
      <c r="AF97" s="27" t="s">
        <v>464</v>
      </c>
      <c r="AG97" s="37"/>
      <c r="AH97" s="25">
        <v>98</v>
      </c>
      <c r="AI97" s="26">
        <v>3</v>
      </c>
      <c r="AJ97" s="27" t="s">
        <v>464</v>
      </c>
      <c r="AK97" s="43"/>
      <c r="AL97" s="25">
        <v>98</v>
      </c>
      <c r="AM97" s="26">
        <v>4</v>
      </c>
      <c r="AN97" s="27" t="s">
        <v>464</v>
      </c>
      <c r="AO97" s="43">
        <v>238273.04</v>
      </c>
      <c r="AP97" s="25"/>
      <c r="AQ97" s="26"/>
      <c r="AR97" s="27"/>
      <c r="AS97" s="29"/>
      <c r="AT97" s="25">
        <v>98</v>
      </c>
      <c r="AU97" s="26">
        <v>6</v>
      </c>
      <c r="AV97" s="27" t="s">
        <v>464</v>
      </c>
      <c r="AW97" s="43">
        <v>46105.14</v>
      </c>
      <c r="AX97" s="25"/>
      <c r="AY97" s="26"/>
      <c r="AZ97" s="27"/>
      <c r="BA97" s="29"/>
      <c r="BB97" s="25"/>
      <c r="BC97" s="26"/>
      <c r="BD97" s="30"/>
      <c r="BE97" s="29"/>
      <c r="BF97" s="25">
        <v>98</v>
      </c>
      <c r="BG97" s="26">
        <v>9</v>
      </c>
      <c r="BH97" s="27" t="s">
        <v>464</v>
      </c>
      <c r="BI97" s="43"/>
    </row>
    <row r="98" spans="1:61" x14ac:dyDescent="0.2">
      <c r="A98" s="38" t="s">
        <v>637</v>
      </c>
      <c r="B98" s="39">
        <v>68</v>
      </c>
      <c r="Z98" s="25">
        <v>101</v>
      </c>
      <c r="AA98" s="26">
        <v>1</v>
      </c>
      <c r="AB98" s="27" t="s">
        <v>475</v>
      </c>
      <c r="AC98" s="43">
        <v>2424663.52</v>
      </c>
      <c r="AD98" s="25">
        <v>101</v>
      </c>
      <c r="AE98" s="26">
        <v>2</v>
      </c>
      <c r="AF98" s="27" t="s">
        <v>475</v>
      </c>
      <c r="AG98" s="37"/>
      <c r="AH98" s="25">
        <v>101</v>
      </c>
      <c r="AI98" s="26">
        <v>3</v>
      </c>
      <c r="AJ98" s="27" t="s">
        <v>475</v>
      </c>
      <c r="AK98" s="43"/>
      <c r="AL98" s="25">
        <v>101</v>
      </c>
      <c r="AM98" s="26">
        <v>4</v>
      </c>
      <c r="AN98" s="27" t="s">
        <v>475</v>
      </c>
      <c r="AO98" s="43">
        <v>462020.52</v>
      </c>
      <c r="AP98" s="25"/>
      <c r="AQ98" s="26"/>
      <c r="AR98" s="27"/>
      <c r="AS98" s="29"/>
      <c r="AT98" s="25">
        <v>101</v>
      </c>
      <c r="AU98" s="26">
        <v>6</v>
      </c>
      <c r="AV98" s="27" t="s">
        <v>475</v>
      </c>
      <c r="AW98" s="43">
        <v>467470.4</v>
      </c>
      <c r="AX98" s="25"/>
      <c r="AY98" s="26"/>
      <c r="AZ98" s="27"/>
      <c r="BA98" s="29"/>
      <c r="BB98" s="25"/>
      <c r="BC98" s="26"/>
      <c r="BD98" s="30"/>
      <c r="BE98" s="29"/>
      <c r="BF98" s="25">
        <v>101</v>
      </c>
      <c r="BG98" s="26">
        <v>9</v>
      </c>
      <c r="BH98" s="27" t="s">
        <v>475</v>
      </c>
      <c r="BI98" s="43"/>
    </row>
    <row r="99" spans="1:61" x14ac:dyDescent="0.2">
      <c r="A99" s="38" t="s">
        <v>638</v>
      </c>
      <c r="B99" s="39">
        <v>69</v>
      </c>
      <c r="Z99" s="25">
        <v>102</v>
      </c>
      <c r="AA99" s="26">
        <v>1</v>
      </c>
      <c r="AB99" s="27" t="s">
        <v>464</v>
      </c>
      <c r="AC99" s="43">
        <v>1187022.8400000001</v>
      </c>
      <c r="AD99" s="25">
        <v>102</v>
      </c>
      <c r="AE99" s="26">
        <v>2</v>
      </c>
      <c r="AF99" s="27" t="s">
        <v>464</v>
      </c>
      <c r="AH99" s="25">
        <v>102</v>
      </c>
      <c r="AI99" s="26">
        <v>3</v>
      </c>
      <c r="AJ99" s="27" t="s">
        <v>464</v>
      </c>
      <c r="AK99" s="43"/>
      <c r="AL99" s="25">
        <v>102</v>
      </c>
      <c r="AM99" s="26">
        <v>4</v>
      </c>
      <c r="AN99" s="27" t="s">
        <v>464</v>
      </c>
      <c r="AO99" s="43">
        <v>140471.06</v>
      </c>
      <c r="AP99" s="25"/>
      <c r="AQ99" s="26"/>
      <c r="AR99" s="27"/>
      <c r="AS99" s="29"/>
      <c r="AT99" s="25">
        <v>102</v>
      </c>
      <c r="AU99" s="26">
        <v>6</v>
      </c>
      <c r="AV99" s="27" t="s">
        <v>464</v>
      </c>
      <c r="AW99" s="43">
        <v>4009.78</v>
      </c>
      <c r="AX99" s="25"/>
      <c r="AY99" s="26"/>
      <c r="AZ99" s="27"/>
      <c r="BA99" s="29"/>
      <c r="BB99" s="25"/>
      <c r="BC99" s="26"/>
      <c r="BD99" s="30"/>
      <c r="BE99" s="29"/>
      <c r="BF99" s="25">
        <v>102</v>
      </c>
      <c r="BG99" s="26">
        <v>9</v>
      </c>
      <c r="BH99" s="27" t="s">
        <v>464</v>
      </c>
      <c r="BI99" s="43"/>
    </row>
    <row r="100" spans="1:61" x14ac:dyDescent="0.2">
      <c r="A100" s="38" t="s">
        <v>639</v>
      </c>
      <c r="B100" s="39">
        <v>70</v>
      </c>
      <c r="Z100" s="25">
        <v>103</v>
      </c>
      <c r="AA100" s="26">
        <v>1</v>
      </c>
      <c r="AB100" s="27" t="s">
        <v>475</v>
      </c>
      <c r="AC100" s="43">
        <v>222093.19</v>
      </c>
      <c r="AD100" s="25">
        <v>103</v>
      </c>
      <c r="AE100" s="26">
        <v>2</v>
      </c>
      <c r="AF100" s="27" t="s">
        <v>475</v>
      </c>
      <c r="AH100" s="25">
        <v>103</v>
      </c>
      <c r="AI100" s="26">
        <v>3</v>
      </c>
      <c r="AJ100" s="27" t="s">
        <v>475</v>
      </c>
      <c r="AK100" s="43"/>
      <c r="AL100" s="25">
        <v>103</v>
      </c>
      <c r="AM100" s="26">
        <v>4</v>
      </c>
      <c r="AN100" s="27" t="s">
        <v>475</v>
      </c>
      <c r="AO100" s="43">
        <v>42688.72</v>
      </c>
      <c r="AP100" s="25"/>
      <c r="AQ100" s="26"/>
      <c r="AR100" s="27"/>
      <c r="AS100" s="29"/>
      <c r="AT100" s="25">
        <v>103</v>
      </c>
      <c r="AU100" s="26">
        <v>6</v>
      </c>
      <c r="AV100" s="27" t="s">
        <v>475</v>
      </c>
      <c r="AW100" s="43">
        <v>0</v>
      </c>
      <c r="AX100" s="25"/>
      <c r="AY100" s="26"/>
      <c r="AZ100" s="27"/>
      <c r="BA100" s="29"/>
      <c r="BB100" s="25"/>
      <c r="BC100" s="26"/>
      <c r="BD100" s="30"/>
      <c r="BE100" s="29"/>
      <c r="BF100" s="25">
        <v>103</v>
      </c>
      <c r="BG100" s="26">
        <v>9</v>
      </c>
      <c r="BH100" s="27" t="s">
        <v>475</v>
      </c>
      <c r="BI100" s="43">
        <v>19569.07</v>
      </c>
    </row>
    <row r="101" spans="1:61" x14ac:dyDescent="0.2">
      <c r="A101" s="38" t="s">
        <v>640</v>
      </c>
      <c r="B101" s="39">
        <v>120</v>
      </c>
      <c r="Z101" s="25">
        <v>104</v>
      </c>
      <c r="AA101" s="26">
        <v>1</v>
      </c>
      <c r="AB101" s="27" t="s">
        <v>464</v>
      </c>
      <c r="AC101" s="43">
        <v>1310005.3799999999</v>
      </c>
      <c r="AD101" s="25">
        <v>104</v>
      </c>
      <c r="AE101" s="26">
        <v>2</v>
      </c>
      <c r="AF101" s="27" t="s">
        <v>464</v>
      </c>
      <c r="AH101" s="25">
        <v>104</v>
      </c>
      <c r="AI101" s="26">
        <v>3</v>
      </c>
      <c r="AJ101" s="27" t="s">
        <v>464</v>
      </c>
      <c r="AK101" s="43">
        <v>43275.68</v>
      </c>
      <c r="AL101" s="25">
        <v>104</v>
      </c>
      <c r="AM101" s="26">
        <v>4</v>
      </c>
      <c r="AN101" s="27" t="s">
        <v>464</v>
      </c>
      <c r="AO101" s="43">
        <v>252362.99</v>
      </c>
      <c r="AP101" s="25"/>
      <c r="AQ101" s="26"/>
      <c r="AR101" s="27"/>
      <c r="AS101" s="29"/>
      <c r="AT101" s="25">
        <v>104</v>
      </c>
      <c r="AU101" s="26">
        <v>6</v>
      </c>
      <c r="AV101" s="27" t="s">
        <v>464</v>
      </c>
      <c r="AW101" s="43">
        <v>54601.119999999995</v>
      </c>
      <c r="AX101" s="25"/>
      <c r="AY101" s="26"/>
      <c r="AZ101" s="27"/>
      <c r="BA101" s="29"/>
      <c r="BB101" s="25"/>
      <c r="BC101" s="26"/>
      <c r="BD101" s="30"/>
      <c r="BE101" s="29"/>
      <c r="BF101" s="25">
        <v>104</v>
      </c>
      <c r="BG101" s="26">
        <v>9</v>
      </c>
      <c r="BH101" s="27" t="s">
        <v>464</v>
      </c>
      <c r="BI101" s="43"/>
    </row>
    <row r="102" spans="1:61" x14ac:dyDescent="0.2">
      <c r="A102" s="38" t="s">
        <v>641</v>
      </c>
      <c r="B102" s="39">
        <v>71</v>
      </c>
      <c r="Z102" s="25">
        <v>106</v>
      </c>
      <c r="AA102" s="26">
        <v>1</v>
      </c>
      <c r="AB102" s="27" t="s">
        <v>464</v>
      </c>
      <c r="AC102" s="43">
        <v>426114.92</v>
      </c>
      <c r="AD102" s="25">
        <v>106</v>
      </c>
      <c r="AE102" s="26">
        <v>2</v>
      </c>
      <c r="AF102" s="27" t="s">
        <v>464</v>
      </c>
      <c r="AH102" s="25">
        <v>106</v>
      </c>
      <c r="AI102" s="26">
        <v>3</v>
      </c>
      <c r="AJ102" s="27" t="s">
        <v>464</v>
      </c>
      <c r="AK102" s="43"/>
      <c r="AL102" s="25">
        <v>106</v>
      </c>
      <c r="AM102" s="26">
        <v>4</v>
      </c>
      <c r="AN102" s="27" t="s">
        <v>464</v>
      </c>
      <c r="AO102" s="43">
        <v>69056.02</v>
      </c>
      <c r="AP102" s="25"/>
      <c r="AQ102" s="26"/>
      <c r="AR102" s="27"/>
      <c r="AS102" s="29"/>
      <c r="AT102" s="25">
        <v>106</v>
      </c>
      <c r="AU102" s="26">
        <v>6</v>
      </c>
      <c r="AV102" s="27" t="s">
        <v>464</v>
      </c>
      <c r="AW102" s="43">
        <v>9552.7099999999991</v>
      </c>
      <c r="AX102" s="25"/>
      <c r="AY102" s="26"/>
      <c r="AZ102" s="27"/>
      <c r="BA102" s="29"/>
      <c r="BB102" s="25"/>
      <c r="BC102" s="26"/>
      <c r="BD102" s="30"/>
      <c r="BE102" s="29"/>
      <c r="BF102" s="25">
        <v>106</v>
      </c>
      <c r="BG102" s="26">
        <v>9</v>
      </c>
      <c r="BH102" s="27" t="s">
        <v>464</v>
      </c>
      <c r="BI102" s="43"/>
    </row>
    <row r="103" spans="1:61" x14ac:dyDescent="0.2">
      <c r="A103" s="38" t="s">
        <v>642</v>
      </c>
      <c r="B103" s="39">
        <v>142</v>
      </c>
      <c r="Z103" s="25">
        <v>107</v>
      </c>
      <c r="AA103" s="26">
        <v>1</v>
      </c>
      <c r="AB103" s="27" t="s">
        <v>475</v>
      </c>
      <c r="AC103" s="43">
        <v>189854</v>
      </c>
      <c r="AD103" s="25">
        <v>107</v>
      </c>
      <c r="AE103" s="26">
        <v>2</v>
      </c>
      <c r="AF103" s="27" t="s">
        <v>475</v>
      </c>
      <c r="AH103" s="25">
        <v>107</v>
      </c>
      <c r="AI103" s="26">
        <v>3</v>
      </c>
      <c r="AJ103" s="27" t="s">
        <v>475</v>
      </c>
      <c r="AK103" s="43"/>
      <c r="AL103" s="25">
        <v>107</v>
      </c>
      <c r="AM103" s="26">
        <v>4</v>
      </c>
      <c r="AN103" s="27" t="s">
        <v>475</v>
      </c>
      <c r="AO103" s="43">
        <v>49741.84</v>
      </c>
      <c r="AP103" s="25"/>
      <c r="AQ103" s="26"/>
      <c r="AR103" s="27"/>
      <c r="AS103" s="29"/>
      <c r="AT103" s="25">
        <v>107</v>
      </c>
      <c r="AU103" s="26">
        <v>6</v>
      </c>
      <c r="AV103" s="27" t="s">
        <v>475</v>
      </c>
      <c r="AW103" s="43">
        <v>471.74</v>
      </c>
      <c r="AX103" s="25"/>
      <c r="AY103" s="26"/>
      <c r="AZ103" s="27"/>
      <c r="BA103" s="29"/>
      <c r="BB103" s="25"/>
      <c r="BC103" s="26"/>
      <c r="BD103" s="30"/>
      <c r="BE103" s="29"/>
      <c r="BF103" s="25">
        <v>107</v>
      </c>
      <c r="BG103" s="26">
        <v>9</v>
      </c>
      <c r="BH103" s="27" t="s">
        <v>475</v>
      </c>
      <c r="BI103" s="43">
        <v>16938.28</v>
      </c>
    </row>
    <row r="104" spans="1:61" x14ac:dyDescent="0.2">
      <c r="A104" s="38" t="s">
        <v>643</v>
      </c>
      <c r="B104" s="39">
        <v>121</v>
      </c>
      <c r="Z104" s="25">
        <v>108</v>
      </c>
      <c r="AA104" s="26">
        <v>1</v>
      </c>
      <c r="AB104" s="27" t="s">
        <v>475</v>
      </c>
      <c r="AC104" s="43">
        <v>3362135.93</v>
      </c>
      <c r="AD104" s="25">
        <v>108</v>
      </c>
      <c r="AE104" s="26">
        <v>2</v>
      </c>
      <c r="AF104" s="27" t="s">
        <v>475</v>
      </c>
      <c r="AH104" s="25">
        <v>108</v>
      </c>
      <c r="AI104" s="26">
        <v>3</v>
      </c>
      <c r="AJ104" s="27" t="s">
        <v>475</v>
      </c>
      <c r="AK104" s="43"/>
      <c r="AL104" s="25">
        <v>108</v>
      </c>
      <c r="AM104" s="26">
        <v>4</v>
      </c>
      <c r="AN104" s="27" t="s">
        <v>475</v>
      </c>
      <c r="AO104" s="43">
        <v>462675.97</v>
      </c>
      <c r="AP104" s="25"/>
      <c r="AQ104" s="26"/>
      <c r="AR104" s="27"/>
      <c r="AS104" s="29"/>
      <c r="AT104" s="25">
        <v>108</v>
      </c>
      <c r="AU104" s="26">
        <v>6</v>
      </c>
      <c r="AV104" s="27" t="s">
        <v>475</v>
      </c>
      <c r="AW104" s="43">
        <v>22171.72</v>
      </c>
      <c r="AX104" s="25"/>
      <c r="AY104" s="26"/>
      <c r="AZ104" s="27"/>
      <c r="BA104" s="29"/>
      <c r="BB104" s="25"/>
      <c r="BC104" s="26"/>
      <c r="BD104" s="30"/>
      <c r="BE104" s="29"/>
      <c r="BF104" s="25">
        <v>108</v>
      </c>
      <c r="BG104" s="26">
        <v>9</v>
      </c>
      <c r="BH104" s="27" t="s">
        <v>475</v>
      </c>
      <c r="BI104" s="43"/>
    </row>
    <row r="105" spans="1:61" x14ac:dyDescent="0.2">
      <c r="A105" s="38" t="s">
        <v>644</v>
      </c>
      <c r="B105" s="39">
        <v>72</v>
      </c>
      <c r="Z105" s="25">
        <v>109</v>
      </c>
      <c r="AA105" s="26">
        <v>1</v>
      </c>
      <c r="AB105" s="27" t="s">
        <v>475</v>
      </c>
      <c r="AC105" s="43">
        <v>35900.35</v>
      </c>
      <c r="AD105" s="25">
        <v>109</v>
      </c>
      <c r="AE105" s="26">
        <v>2</v>
      </c>
      <c r="AF105" s="27" t="s">
        <v>475</v>
      </c>
      <c r="AH105" s="25">
        <v>109</v>
      </c>
      <c r="AI105" s="26">
        <v>3</v>
      </c>
      <c r="AJ105" s="27" t="s">
        <v>475</v>
      </c>
      <c r="AK105" s="43"/>
      <c r="AL105" s="25">
        <v>109</v>
      </c>
      <c r="AM105" s="26">
        <v>4</v>
      </c>
      <c r="AN105" s="27" t="s">
        <v>475</v>
      </c>
      <c r="AO105" s="43">
        <v>26471.37</v>
      </c>
      <c r="AP105" s="25"/>
      <c r="AQ105" s="26"/>
      <c r="AR105" s="27"/>
      <c r="AS105" s="29"/>
      <c r="AT105" s="25">
        <v>109</v>
      </c>
      <c r="AU105" s="26">
        <v>6</v>
      </c>
      <c r="AV105" s="27" t="s">
        <v>475</v>
      </c>
      <c r="AW105" s="43">
        <v>18254.349999999999</v>
      </c>
      <c r="AX105" s="25"/>
      <c r="AY105" s="26"/>
      <c r="AZ105" s="27"/>
      <c r="BA105" s="29"/>
      <c r="BB105" s="25"/>
      <c r="BC105" s="26"/>
      <c r="BD105" s="30"/>
      <c r="BE105" s="29"/>
      <c r="BF105" s="25">
        <v>109</v>
      </c>
      <c r="BG105" s="26">
        <v>9</v>
      </c>
      <c r="BH105" s="27" t="s">
        <v>475</v>
      </c>
      <c r="BI105" s="43"/>
    </row>
    <row r="106" spans="1:61" x14ac:dyDescent="0.2">
      <c r="A106" s="38" t="s">
        <v>645</v>
      </c>
      <c r="B106" s="39">
        <v>73</v>
      </c>
      <c r="Z106" s="25">
        <v>110</v>
      </c>
      <c r="AA106" s="26">
        <v>1</v>
      </c>
      <c r="AB106" s="27" t="s">
        <v>475</v>
      </c>
      <c r="AC106" s="43">
        <v>869495.9</v>
      </c>
      <c r="AD106" s="25">
        <v>110</v>
      </c>
      <c r="AE106" s="26">
        <v>2</v>
      </c>
      <c r="AF106" s="27" t="s">
        <v>475</v>
      </c>
      <c r="AH106" s="25">
        <v>110</v>
      </c>
      <c r="AI106" s="26">
        <v>3</v>
      </c>
      <c r="AJ106" s="27" t="s">
        <v>475</v>
      </c>
      <c r="AK106" s="43"/>
      <c r="AL106" s="25">
        <v>110</v>
      </c>
      <c r="AM106" s="26">
        <v>4</v>
      </c>
      <c r="AN106" s="27" t="s">
        <v>475</v>
      </c>
      <c r="AO106" s="43">
        <v>123721.11</v>
      </c>
      <c r="AP106" s="25"/>
      <c r="AQ106" s="26"/>
      <c r="AR106" s="27"/>
      <c r="AS106" s="29"/>
      <c r="AT106" s="25">
        <v>110</v>
      </c>
      <c r="AU106" s="26">
        <v>6</v>
      </c>
      <c r="AV106" s="27" t="s">
        <v>475</v>
      </c>
      <c r="AW106" s="43">
        <v>47173.87</v>
      </c>
      <c r="AX106" s="25"/>
      <c r="AY106" s="26"/>
      <c r="AZ106" s="27"/>
      <c r="BA106" s="29"/>
      <c r="BB106" s="25"/>
      <c r="BC106" s="26"/>
      <c r="BD106" s="30"/>
      <c r="BE106" s="29"/>
      <c r="BF106" s="25">
        <v>110</v>
      </c>
      <c r="BG106" s="26">
        <v>9</v>
      </c>
      <c r="BH106" s="27" t="s">
        <v>475</v>
      </c>
      <c r="BI106" s="43"/>
    </row>
    <row r="107" spans="1:61" x14ac:dyDescent="0.2">
      <c r="A107" s="38" t="s">
        <v>646</v>
      </c>
      <c r="B107" s="39">
        <v>74</v>
      </c>
      <c r="Z107" s="25">
        <v>111</v>
      </c>
      <c r="AA107" s="26">
        <v>1</v>
      </c>
      <c r="AB107" s="27" t="s">
        <v>475</v>
      </c>
      <c r="AC107" s="43">
        <v>479304.13</v>
      </c>
      <c r="AD107" s="25">
        <v>111</v>
      </c>
      <c r="AE107" s="26">
        <v>2</v>
      </c>
      <c r="AF107" s="27" t="s">
        <v>475</v>
      </c>
      <c r="AG107" s="33"/>
      <c r="AH107" s="25">
        <v>111</v>
      </c>
      <c r="AI107" s="26">
        <v>3</v>
      </c>
      <c r="AJ107" s="27" t="s">
        <v>475</v>
      </c>
      <c r="AK107" s="43"/>
      <c r="AL107" s="25">
        <v>111</v>
      </c>
      <c r="AM107" s="26">
        <v>4</v>
      </c>
      <c r="AN107" s="27" t="s">
        <v>475</v>
      </c>
      <c r="AO107" s="43">
        <v>62830.43</v>
      </c>
      <c r="AP107" s="25"/>
      <c r="AQ107" s="26"/>
      <c r="AR107" s="27"/>
      <c r="AS107" s="29"/>
      <c r="AT107" s="25">
        <v>111</v>
      </c>
      <c r="AU107" s="26">
        <v>6</v>
      </c>
      <c r="AV107" s="27" t="s">
        <v>475</v>
      </c>
      <c r="AW107" s="43">
        <v>22053.78</v>
      </c>
      <c r="AX107" s="25"/>
      <c r="AY107" s="26"/>
      <c r="AZ107" s="27"/>
      <c r="BA107" s="29"/>
      <c r="BB107" s="25"/>
      <c r="BC107" s="26"/>
      <c r="BD107" s="30"/>
      <c r="BE107" s="29"/>
      <c r="BF107" s="25">
        <v>111</v>
      </c>
      <c r="BG107" s="26">
        <v>9</v>
      </c>
      <c r="BH107" s="27" t="s">
        <v>475</v>
      </c>
      <c r="BI107" s="43">
        <v>24344.98</v>
      </c>
    </row>
    <row r="108" spans="1:61" x14ac:dyDescent="0.2">
      <c r="A108" s="38" t="s">
        <v>647</v>
      </c>
      <c r="B108" s="39">
        <v>75</v>
      </c>
      <c r="Z108" s="25">
        <v>112</v>
      </c>
      <c r="AA108" s="26">
        <v>1</v>
      </c>
      <c r="AB108" s="27" t="s">
        <v>475</v>
      </c>
      <c r="AC108" s="43">
        <v>5925925.0599999996</v>
      </c>
      <c r="AD108" s="25">
        <v>112</v>
      </c>
      <c r="AE108" s="26">
        <v>2</v>
      </c>
      <c r="AF108" s="27" t="s">
        <v>475</v>
      </c>
      <c r="AG108" s="35"/>
      <c r="AH108" s="25">
        <v>112</v>
      </c>
      <c r="AI108" s="26">
        <v>3</v>
      </c>
      <c r="AJ108" s="27" t="s">
        <v>475</v>
      </c>
      <c r="AK108" s="43"/>
      <c r="AL108" s="25">
        <v>112</v>
      </c>
      <c r="AM108" s="26">
        <v>4</v>
      </c>
      <c r="AN108" s="27" t="s">
        <v>475</v>
      </c>
      <c r="AO108" s="43">
        <v>912948.55</v>
      </c>
      <c r="AP108" s="25"/>
      <c r="AQ108" s="26"/>
      <c r="AR108" s="27"/>
      <c r="AS108" s="29"/>
      <c r="AT108" s="25">
        <v>112</v>
      </c>
      <c r="AU108" s="26">
        <v>6</v>
      </c>
      <c r="AV108" s="27" t="s">
        <v>475</v>
      </c>
      <c r="AW108" s="43">
        <v>46199.340000000004</v>
      </c>
      <c r="AX108" s="25"/>
      <c r="AY108" s="26"/>
      <c r="AZ108" s="27"/>
      <c r="BA108" s="29"/>
      <c r="BB108" s="25"/>
      <c r="BC108" s="26"/>
      <c r="BD108" s="30"/>
      <c r="BE108" s="29"/>
      <c r="BF108" s="25">
        <v>112</v>
      </c>
      <c r="BG108" s="26">
        <v>9</v>
      </c>
      <c r="BH108" s="27" t="s">
        <v>475</v>
      </c>
      <c r="BI108" s="43"/>
    </row>
    <row r="109" spans="1:61" x14ac:dyDescent="0.2">
      <c r="A109" s="38" t="s">
        <v>648</v>
      </c>
      <c r="B109" s="39">
        <v>77</v>
      </c>
      <c r="Z109" s="25">
        <v>113</v>
      </c>
      <c r="AA109" s="26">
        <v>1</v>
      </c>
      <c r="AB109" s="27" t="s">
        <v>475</v>
      </c>
      <c r="AC109" s="43">
        <v>1430946</v>
      </c>
      <c r="AD109" s="25">
        <v>113</v>
      </c>
      <c r="AE109" s="26">
        <v>2</v>
      </c>
      <c r="AF109" s="27" t="s">
        <v>475</v>
      </c>
      <c r="AG109" s="35"/>
      <c r="AH109" s="25">
        <v>113</v>
      </c>
      <c r="AI109" s="26">
        <v>3</v>
      </c>
      <c r="AJ109" s="27" t="s">
        <v>475</v>
      </c>
      <c r="AK109" s="43"/>
      <c r="AL109" s="25">
        <v>113</v>
      </c>
      <c r="AM109" s="26">
        <v>4</v>
      </c>
      <c r="AN109" s="27" t="s">
        <v>475</v>
      </c>
      <c r="AO109" s="43">
        <v>162327.85</v>
      </c>
      <c r="AP109" s="25"/>
      <c r="AQ109" s="26"/>
      <c r="AR109" s="27"/>
      <c r="AS109" s="29"/>
      <c r="AT109" s="25">
        <v>113</v>
      </c>
      <c r="AU109" s="26">
        <v>6</v>
      </c>
      <c r="AV109" s="27" t="s">
        <v>475</v>
      </c>
      <c r="AW109" s="43">
        <v>215098.96</v>
      </c>
      <c r="AX109" s="25"/>
      <c r="AY109" s="26"/>
      <c r="AZ109" s="27"/>
      <c r="BA109" s="29"/>
      <c r="BB109" s="25"/>
      <c r="BC109" s="26"/>
      <c r="BD109" s="30"/>
      <c r="BE109" s="29"/>
      <c r="BF109" s="25">
        <v>113</v>
      </c>
      <c r="BG109" s="26">
        <v>9</v>
      </c>
      <c r="BH109" s="27" t="s">
        <v>475</v>
      </c>
      <c r="BI109" s="43"/>
    </row>
    <row r="110" spans="1:61" x14ac:dyDescent="0.2">
      <c r="A110" s="38" t="s">
        <v>649</v>
      </c>
      <c r="B110" s="39">
        <v>122</v>
      </c>
      <c r="Z110" s="25">
        <v>114</v>
      </c>
      <c r="AA110" s="26">
        <v>1</v>
      </c>
      <c r="AB110" s="27" t="s">
        <v>464</v>
      </c>
      <c r="AC110" s="43">
        <v>1270239.23</v>
      </c>
      <c r="AD110" s="25">
        <v>114</v>
      </c>
      <c r="AE110" s="26">
        <v>2</v>
      </c>
      <c r="AF110" s="27" t="s">
        <v>464</v>
      </c>
      <c r="AG110" s="35"/>
      <c r="AH110" s="25">
        <v>114</v>
      </c>
      <c r="AI110" s="26">
        <v>3</v>
      </c>
      <c r="AJ110" s="27" t="s">
        <v>464</v>
      </c>
      <c r="AK110" s="43"/>
      <c r="AL110" s="25">
        <v>114</v>
      </c>
      <c r="AM110" s="26">
        <v>4</v>
      </c>
      <c r="AN110" s="27" t="s">
        <v>464</v>
      </c>
      <c r="AO110" s="43">
        <v>204988.17</v>
      </c>
      <c r="AP110" s="25"/>
      <c r="AQ110" s="26"/>
      <c r="AR110" s="27"/>
      <c r="AS110" s="29"/>
      <c r="AT110" s="25">
        <v>114</v>
      </c>
      <c r="AU110" s="26">
        <v>6</v>
      </c>
      <c r="AV110" s="27" t="s">
        <v>464</v>
      </c>
      <c r="AW110" s="43">
        <v>12147.27</v>
      </c>
      <c r="AX110" s="25"/>
      <c r="AY110" s="26"/>
      <c r="AZ110" s="27"/>
      <c r="BA110" s="29"/>
      <c r="BB110" s="25"/>
      <c r="BC110" s="26"/>
      <c r="BD110" s="30"/>
      <c r="BE110" s="29"/>
      <c r="BF110" s="25">
        <v>114</v>
      </c>
      <c r="BG110" s="26">
        <v>9</v>
      </c>
      <c r="BH110" s="27" t="s">
        <v>464</v>
      </c>
      <c r="BI110" s="43"/>
    </row>
    <row r="111" spans="1:61" x14ac:dyDescent="0.2">
      <c r="A111" s="38" t="s">
        <v>650</v>
      </c>
      <c r="B111" s="39">
        <v>78</v>
      </c>
      <c r="Z111" s="25">
        <v>115</v>
      </c>
      <c r="AA111" s="26">
        <v>1</v>
      </c>
      <c r="AB111" s="27" t="s">
        <v>464</v>
      </c>
      <c r="AC111" s="43">
        <v>3087839.06</v>
      </c>
      <c r="AD111" s="25">
        <v>115</v>
      </c>
      <c r="AE111" s="26">
        <v>2</v>
      </c>
      <c r="AF111" s="27" t="s">
        <v>464</v>
      </c>
      <c r="AG111" s="35"/>
      <c r="AH111" s="25">
        <v>115</v>
      </c>
      <c r="AI111" s="26">
        <v>3</v>
      </c>
      <c r="AJ111" s="27" t="s">
        <v>464</v>
      </c>
      <c r="AK111" s="43">
        <v>122059.6</v>
      </c>
      <c r="AL111" s="25">
        <v>115</v>
      </c>
      <c r="AM111" s="26">
        <v>4</v>
      </c>
      <c r="AN111" s="27" t="s">
        <v>464</v>
      </c>
      <c r="AO111" s="43">
        <v>532463.59</v>
      </c>
      <c r="AP111" s="25"/>
      <c r="AQ111" s="26"/>
      <c r="AR111" s="27"/>
      <c r="AS111" s="29"/>
      <c r="AT111" s="25">
        <v>115</v>
      </c>
      <c r="AU111" s="26">
        <v>6</v>
      </c>
      <c r="AV111" s="27" t="s">
        <v>464</v>
      </c>
      <c r="AW111" s="43">
        <v>19930.96</v>
      </c>
      <c r="AX111" s="25"/>
      <c r="AY111" s="26"/>
      <c r="AZ111" s="27"/>
      <c r="BA111" s="29"/>
      <c r="BB111" s="25"/>
      <c r="BC111" s="26"/>
      <c r="BD111" s="30"/>
      <c r="BE111" s="29"/>
      <c r="BF111" s="25">
        <v>115</v>
      </c>
      <c r="BG111" s="26">
        <v>9</v>
      </c>
      <c r="BH111" s="27" t="s">
        <v>464</v>
      </c>
      <c r="BI111" s="43"/>
    </row>
    <row r="112" spans="1:61" x14ac:dyDescent="0.2">
      <c r="A112" s="38" t="s">
        <v>651</v>
      </c>
      <c r="B112" s="39">
        <v>123</v>
      </c>
      <c r="Z112" s="25">
        <v>116</v>
      </c>
      <c r="AA112" s="26">
        <v>1</v>
      </c>
      <c r="AB112" s="27" t="s">
        <v>464</v>
      </c>
      <c r="AC112" s="43">
        <v>1034151.34</v>
      </c>
      <c r="AD112" s="25">
        <v>116</v>
      </c>
      <c r="AE112" s="26">
        <v>2</v>
      </c>
      <c r="AF112" s="27" t="s">
        <v>464</v>
      </c>
      <c r="AG112" s="35"/>
      <c r="AH112" s="25">
        <v>116</v>
      </c>
      <c r="AI112" s="26">
        <v>3</v>
      </c>
      <c r="AJ112" s="27" t="s">
        <v>464</v>
      </c>
      <c r="AK112" s="43"/>
      <c r="AL112" s="25">
        <v>116</v>
      </c>
      <c r="AM112" s="26">
        <v>4</v>
      </c>
      <c r="AN112" s="27" t="s">
        <v>464</v>
      </c>
      <c r="AO112" s="43">
        <v>118565.73</v>
      </c>
      <c r="AP112" s="25"/>
      <c r="AQ112" s="26"/>
      <c r="AR112" s="27"/>
      <c r="AS112" s="29"/>
      <c r="AT112" s="25">
        <v>116</v>
      </c>
      <c r="AU112" s="26">
        <v>6</v>
      </c>
      <c r="AV112" s="27" t="s">
        <v>464</v>
      </c>
      <c r="AW112" s="43">
        <v>10967.92</v>
      </c>
      <c r="AX112" s="25"/>
      <c r="AY112" s="26"/>
      <c r="AZ112" s="27"/>
      <c r="BA112" s="29"/>
      <c r="BB112" s="25"/>
      <c r="BC112" s="26"/>
      <c r="BD112" s="30"/>
      <c r="BE112" s="29"/>
      <c r="BF112" s="25">
        <v>116</v>
      </c>
      <c r="BG112" s="26">
        <v>9</v>
      </c>
      <c r="BH112" s="27" t="s">
        <v>464</v>
      </c>
      <c r="BI112" s="43">
        <v>41485.620000000003</v>
      </c>
    </row>
    <row r="113" spans="1:61" x14ac:dyDescent="0.2">
      <c r="A113" s="38" t="s">
        <v>652</v>
      </c>
      <c r="B113" s="39">
        <v>79</v>
      </c>
      <c r="Z113" s="25">
        <v>117</v>
      </c>
      <c r="AA113" s="26">
        <v>1</v>
      </c>
      <c r="AB113" s="27" t="s">
        <v>475</v>
      </c>
      <c r="AC113" s="43">
        <v>8621665.5800000001</v>
      </c>
      <c r="AD113" s="25">
        <v>117</v>
      </c>
      <c r="AE113" s="26">
        <v>2</v>
      </c>
      <c r="AF113" s="27" t="s">
        <v>475</v>
      </c>
      <c r="AG113" s="35"/>
      <c r="AH113" s="25">
        <v>117</v>
      </c>
      <c r="AI113" s="26">
        <v>3</v>
      </c>
      <c r="AJ113" s="27" t="s">
        <v>475</v>
      </c>
      <c r="AK113" s="43">
        <v>88770.62</v>
      </c>
      <c r="AL113" s="25">
        <v>117</v>
      </c>
      <c r="AM113" s="26">
        <v>4</v>
      </c>
      <c r="AN113" s="27" t="s">
        <v>475</v>
      </c>
      <c r="AO113" s="43">
        <v>1448596.31</v>
      </c>
      <c r="AP113" s="25"/>
      <c r="AQ113" s="26"/>
      <c r="AR113" s="27"/>
      <c r="AS113" s="29"/>
      <c r="AT113" s="25">
        <v>117</v>
      </c>
      <c r="AU113" s="26">
        <v>6</v>
      </c>
      <c r="AV113" s="27" t="s">
        <v>475</v>
      </c>
      <c r="AW113" s="43">
        <v>131809.91</v>
      </c>
      <c r="AX113" s="25"/>
      <c r="AY113" s="26"/>
      <c r="AZ113" s="27"/>
      <c r="BA113" s="29"/>
      <c r="BB113" s="25"/>
      <c r="BC113" s="26"/>
      <c r="BD113" s="30"/>
      <c r="BE113" s="29"/>
      <c r="BF113" s="25">
        <v>117</v>
      </c>
      <c r="BG113" s="26">
        <v>9</v>
      </c>
      <c r="BH113" s="27" t="s">
        <v>475</v>
      </c>
      <c r="BI113" s="43"/>
    </row>
    <row r="114" spans="1:61" x14ac:dyDescent="0.2">
      <c r="A114" s="38" t="s">
        <v>653</v>
      </c>
      <c r="B114" s="39">
        <v>124</v>
      </c>
      <c r="Z114" s="25">
        <v>118</v>
      </c>
      <c r="AA114" s="26">
        <v>1</v>
      </c>
      <c r="AB114" s="27" t="s">
        <v>464</v>
      </c>
      <c r="AC114" s="43">
        <v>12444819.02</v>
      </c>
      <c r="AD114" s="25">
        <v>118</v>
      </c>
      <c r="AE114" s="26">
        <v>2</v>
      </c>
      <c r="AF114" s="27" t="s">
        <v>464</v>
      </c>
      <c r="AG114" s="35"/>
      <c r="AH114" s="25">
        <v>118</v>
      </c>
      <c r="AI114" s="26">
        <v>3</v>
      </c>
      <c r="AJ114" s="27" t="s">
        <v>464</v>
      </c>
      <c r="AK114" s="43">
        <v>169773.81</v>
      </c>
      <c r="AL114" s="25">
        <v>118</v>
      </c>
      <c r="AM114" s="26">
        <v>4</v>
      </c>
      <c r="AN114" s="27" t="s">
        <v>464</v>
      </c>
      <c r="AO114" s="43">
        <v>2073002.1</v>
      </c>
      <c r="AP114" s="25"/>
      <c r="AQ114" s="26"/>
      <c r="AR114" s="27"/>
      <c r="AS114" s="29"/>
      <c r="AT114" s="25">
        <v>118</v>
      </c>
      <c r="AU114" s="26">
        <v>6</v>
      </c>
      <c r="AV114" s="27" t="s">
        <v>464</v>
      </c>
      <c r="AW114" s="43">
        <v>75360.25</v>
      </c>
      <c r="AX114" s="25"/>
      <c r="AY114" s="26"/>
      <c r="AZ114" s="27"/>
      <c r="BA114" s="29"/>
      <c r="BB114" s="25"/>
      <c r="BC114" s="26"/>
      <c r="BD114" s="30"/>
      <c r="BE114" s="29"/>
      <c r="BF114" s="25">
        <v>118</v>
      </c>
      <c r="BG114" s="26">
        <v>9</v>
      </c>
      <c r="BH114" s="27" t="s">
        <v>464</v>
      </c>
      <c r="BI114" s="43"/>
    </row>
    <row r="115" spans="1:61" x14ac:dyDescent="0.2">
      <c r="A115" s="38" t="s">
        <v>654</v>
      </c>
      <c r="B115" s="39">
        <v>80</v>
      </c>
      <c r="Z115" s="25">
        <v>119</v>
      </c>
      <c r="AA115" s="26">
        <v>1</v>
      </c>
      <c r="AB115" s="27" t="s">
        <v>464</v>
      </c>
      <c r="AC115" s="43">
        <v>196028.34</v>
      </c>
      <c r="AD115" s="25">
        <v>119</v>
      </c>
      <c r="AE115" s="26">
        <v>2</v>
      </c>
      <c r="AF115" s="27" t="s">
        <v>464</v>
      </c>
      <c r="AH115" s="25">
        <v>119</v>
      </c>
      <c r="AI115" s="26">
        <v>3</v>
      </c>
      <c r="AJ115" s="27" t="s">
        <v>464</v>
      </c>
      <c r="AK115" s="43"/>
      <c r="AL115" s="25">
        <v>119</v>
      </c>
      <c r="AM115" s="26">
        <v>4</v>
      </c>
      <c r="AN115" s="27" t="s">
        <v>464</v>
      </c>
      <c r="AO115" s="43">
        <v>42293.22</v>
      </c>
      <c r="AP115" s="25"/>
      <c r="AQ115" s="26"/>
      <c r="AR115" s="27"/>
      <c r="AS115" s="29"/>
      <c r="AT115" s="25">
        <v>119</v>
      </c>
      <c r="AU115" s="26">
        <v>6</v>
      </c>
      <c r="AV115" s="27" t="s">
        <v>464</v>
      </c>
      <c r="AW115" s="43">
        <v>589.66999999999996</v>
      </c>
      <c r="AX115" s="25"/>
      <c r="AY115" s="26"/>
      <c r="AZ115" s="27"/>
      <c r="BA115" s="29"/>
      <c r="BB115" s="25"/>
      <c r="BC115" s="26"/>
      <c r="BD115" s="30"/>
      <c r="BE115" s="29"/>
      <c r="BF115" s="25">
        <v>119</v>
      </c>
      <c r="BG115" s="26">
        <v>9</v>
      </c>
      <c r="BH115" s="27" t="s">
        <v>464</v>
      </c>
      <c r="BI115" s="43">
        <v>16472.830000000002</v>
      </c>
    </row>
    <row r="116" spans="1:61" x14ac:dyDescent="0.2">
      <c r="A116" s="38" t="s">
        <v>655</v>
      </c>
      <c r="B116" s="39">
        <v>81</v>
      </c>
      <c r="Z116" s="25">
        <v>120</v>
      </c>
      <c r="AA116" s="26">
        <v>1</v>
      </c>
      <c r="AB116" s="27" t="s">
        <v>464</v>
      </c>
      <c r="AC116" s="43">
        <v>2363020.5299999998</v>
      </c>
      <c r="AD116" s="25">
        <v>120</v>
      </c>
      <c r="AE116" s="26">
        <v>2</v>
      </c>
      <c r="AF116" s="27" t="s">
        <v>464</v>
      </c>
      <c r="AG116" s="31"/>
      <c r="AH116" s="25">
        <v>120</v>
      </c>
      <c r="AI116" s="26">
        <v>3</v>
      </c>
      <c r="AJ116" s="27" t="s">
        <v>464</v>
      </c>
      <c r="AK116" s="43"/>
      <c r="AL116" s="25">
        <v>120</v>
      </c>
      <c r="AM116" s="26">
        <v>4</v>
      </c>
      <c r="AN116" s="27" t="s">
        <v>464</v>
      </c>
      <c r="AO116" s="43">
        <v>355881.14</v>
      </c>
      <c r="AP116" s="25"/>
      <c r="AQ116" s="26"/>
      <c r="AR116" s="27"/>
      <c r="AS116" s="29"/>
      <c r="AT116" s="25">
        <v>120</v>
      </c>
      <c r="AU116" s="26">
        <v>6</v>
      </c>
      <c r="AV116" s="27" t="s">
        <v>464</v>
      </c>
      <c r="AW116" s="43">
        <v>16958.7</v>
      </c>
      <c r="AX116" s="25"/>
      <c r="AY116" s="26"/>
      <c r="AZ116" s="27"/>
      <c r="BA116" s="29"/>
      <c r="BB116" s="25"/>
      <c r="BC116" s="26"/>
      <c r="BD116" s="30"/>
      <c r="BE116" s="29"/>
      <c r="BF116" s="25">
        <v>120</v>
      </c>
      <c r="BG116" s="26">
        <v>9</v>
      </c>
      <c r="BH116" s="27" t="s">
        <v>464</v>
      </c>
      <c r="BI116" s="43"/>
    </row>
    <row r="117" spans="1:61" x14ac:dyDescent="0.2">
      <c r="A117" s="38" t="s">
        <v>656</v>
      </c>
      <c r="B117" s="39">
        <v>82</v>
      </c>
      <c r="Z117" s="25">
        <v>121</v>
      </c>
      <c r="AA117" s="26">
        <v>1</v>
      </c>
      <c r="AB117" s="27" t="s">
        <v>464</v>
      </c>
      <c r="AC117" s="43">
        <v>5309040.83</v>
      </c>
      <c r="AD117" s="25">
        <v>121</v>
      </c>
      <c r="AE117" s="26">
        <v>2</v>
      </c>
      <c r="AF117" s="27" t="s">
        <v>464</v>
      </c>
      <c r="AH117" s="25">
        <v>121</v>
      </c>
      <c r="AI117" s="26">
        <v>3</v>
      </c>
      <c r="AJ117" s="27" t="s">
        <v>464</v>
      </c>
      <c r="AK117" s="43"/>
      <c r="AL117" s="25">
        <v>121</v>
      </c>
      <c r="AM117" s="26">
        <v>4</v>
      </c>
      <c r="AN117" s="27" t="s">
        <v>464</v>
      </c>
      <c r="AO117" s="43">
        <v>961786.03</v>
      </c>
      <c r="AP117" s="25"/>
      <c r="AQ117" s="26"/>
      <c r="AR117" s="27"/>
      <c r="AS117" s="29"/>
      <c r="AT117" s="25">
        <v>121</v>
      </c>
      <c r="AU117" s="26">
        <v>6</v>
      </c>
      <c r="AV117" s="27" t="s">
        <v>464</v>
      </c>
      <c r="AW117" s="43">
        <v>6604.34</v>
      </c>
      <c r="AX117" s="25"/>
      <c r="AY117" s="26"/>
      <c r="AZ117" s="27"/>
      <c r="BA117" s="29"/>
      <c r="BB117" s="25"/>
      <c r="BC117" s="26"/>
      <c r="BD117" s="30"/>
      <c r="BE117" s="29"/>
      <c r="BF117" s="25">
        <v>121</v>
      </c>
      <c r="BG117" s="26">
        <v>9</v>
      </c>
      <c r="BH117" s="27" t="s">
        <v>464</v>
      </c>
      <c r="BI117" s="43"/>
    </row>
    <row r="118" spans="1:61" x14ac:dyDescent="0.2">
      <c r="A118" s="38" t="s">
        <v>657</v>
      </c>
      <c r="B118" s="39">
        <v>83</v>
      </c>
      <c r="Z118" s="25">
        <v>122</v>
      </c>
      <c r="AA118" s="26">
        <v>1</v>
      </c>
      <c r="AB118" s="27" t="s">
        <v>475</v>
      </c>
      <c r="AC118" s="43">
        <v>330069.44</v>
      </c>
      <c r="AD118" s="25">
        <v>122</v>
      </c>
      <c r="AE118" s="26">
        <v>2</v>
      </c>
      <c r="AF118" s="27" t="s">
        <v>475</v>
      </c>
      <c r="AH118" s="25">
        <v>122</v>
      </c>
      <c r="AI118" s="26">
        <v>3</v>
      </c>
      <c r="AJ118" s="27" t="s">
        <v>475</v>
      </c>
      <c r="AK118" s="43"/>
      <c r="AL118" s="25">
        <v>122</v>
      </c>
      <c r="AM118" s="26">
        <v>4</v>
      </c>
      <c r="AN118" s="27" t="s">
        <v>475</v>
      </c>
      <c r="AO118" s="43">
        <v>57158.48</v>
      </c>
      <c r="AP118" s="25"/>
      <c r="AQ118" s="26"/>
      <c r="AR118" s="27"/>
      <c r="AS118" s="29"/>
      <c r="AT118" s="25">
        <v>122</v>
      </c>
      <c r="AU118" s="26">
        <v>6</v>
      </c>
      <c r="AV118" s="27" t="s">
        <v>475</v>
      </c>
      <c r="AW118" s="43">
        <v>2830.43</v>
      </c>
      <c r="AX118" s="25"/>
      <c r="AY118" s="26"/>
      <c r="AZ118" s="27"/>
      <c r="BA118" s="29"/>
      <c r="BB118" s="25"/>
      <c r="BC118" s="26"/>
      <c r="BD118" s="30"/>
      <c r="BE118" s="29"/>
      <c r="BF118" s="25">
        <v>122</v>
      </c>
      <c r="BG118" s="26">
        <v>9</v>
      </c>
      <c r="BH118" s="27" t="s">
        <v>475</v>
      </c>
      <c r="BI118" s="43"/>
    </row>
    <row r="119" spans="1:61" x14ac:dyDescent="0.2">
      <c r="A119" s="38" t="s">
        <v>658</v>
      </c>
      <c r="B119" s="39">
        <v>139</v>
      </c>
      <c r="Z119" s="25">
        <v>123</v>
      </c>
      <c r="AA119" s="26">
        <v>1</v>
      </c>
      <c r="AB119" s="27" t="s">
        <v>475</v>
      </c>
      <c r="AC119" s="43">
        <v>15808821.49</v>
      </c>
      <c r="AD119" s="25">
        <v>123</v>
      </c>
      <c r="AE119" s="26">
        <v>2</v>
      </c>
      <c r="AF119" s="27" t="s">
        <v>475</v>
      </c>
      <c r="AH119" s="25">
        <v>123</v>
      </c>
      <c r="AI119" s="26">
        <v>3</v>
      </c>
      <c r="AJ119" s="27" t="s">
        <v>475</v>
      </c>
      <c r="AK119" s="43">
        <v>68797.23</v>
      </c>
      <c r="AL119" s="25">
        <v>123</v>
      </c>
      <c r="AM119" s="26">
        <v>4</v>
      </c>
      <c r="AN119" s="27" t="s">
        <v>475</v>
      </c>
      <c r="AO119" s="43">
        <v>1749581.7</v>
      </c>
      <c r="AP119" s="25"/>
      <c r="AQ119" s="26"/>
      <c r="AR119" s="27"/>
      <c r="AS119" s="29"/>
      <c r="AT119" s="25">
        <v>123</v>
      </c>
      <c r="AU119" s="26">
        <v>6</v>
      </c>
      <c r="AV119" s="27" t="s">
        <v>475</v>
      </c>
      <c r="AW119" s="43">
        <v>143402.03</v>
      </c>
      <c r="AX119" s="25"/>
      <c r="AY119" s="26"/>
      <c r="AZ119" s="27"/>
      <c r="BA119" s="29"/>
      <c r="BB119" s="25"/>
      <c r="BC119" s="26"/>
      <c r="BD119" s="30"/>
      <c r="BE119" s="29"/>
      <c r="BF119" s="25">
        <v>123</v>
      </c>
      <c r="BG119" s="26">
        <v>9</v>
      </c>
      <c r="BH119" s="27" t="s">
        <v>475</v>
      </c>
      <c r="BI119" s="43"/>
    </row>
    <row r="120" spans="1:61" x14ac:dyDescent="0.2">
      <c r="A120" s="38" t="s">
        <v>659</v>
      </c>
      <c r="B120" s="39">
        <v>84</v>
      </c>
      <c r="Z120" s="25">
        <v>124</v>
      </c>
      <c r="AA120" s="26">
        <v>1</v>
      </c>
      <c r="AB120" s="27" t="s">
        <v>464</v>
      </c>
      <c r="AC120" s="43">
        <v>5101630.67</v>
      </c>
      <c r="AD120" s="25">
        <v>124</v>
      </c>
      <c r="AE120" s="26">
        <v>2</v>
      </c>
      <c r="AF120" s="27" t="s">
        <v>464</v>
      </c>
      <c r="AH120" s="25">
        <v>124</v>
      </c>
      <c r="AI120" s="26">
        <v>3</v>
      </c>
      <c r="AJ120" s="27" t="s">
        <v>464</v>
      </c>
      <c r="AK120" s="43"/>
      <c r="AL120" s="25">
        <v>124</v>
      </c>
      <c r="AM120" s="26">
        <v>4</v>
      </c>
      <c r="AN120" s="27" t="s">
        <v>464</v>
      </c>
      <c r="AO120" s="43">
        <v>798154.6</v>
      </c>
      <c r="AP120" s="25"/>
      <c r="AQ120" s="26"/>
      <c r="AR120" s="27"/>
      <c r="AS120" s="29"/>
      <c r="AT120" s="25">
        <v>124</v>
      </c>
      <c r="AU120" s="26">
        <v>6</v>
      </c>
      <c r="AV120" s="27" t="s">
        <v>464</v>
      </c>
      <c r="AW120" s="43">
        <v>117109.12</v>
      </c>
      <c r="AX120" s="25"/>
      <c r="AY120" s="26"/>
      <c r="AZ120" s="27"/>
      <c r="BA120" s="29"/>
      <c r="BB120" s="25"/>
      <c r="BC120" s="26"/>
      <c r="BD120" s="30"/>
      <c r="BE120" s="29"/>
      <c r="BF120" s="25">
        <v>124</v>
      </c>
      <c r="BG120" s="26">
        <v>9</v>
      </c>
      <c r="BH120" s="27" t="s">
        <v>464</v>
      </c>
      <c r="BI120" s="43"/>
    </row>
    <row r="121" spans="1:61" x14ac:dyDescent="0.2">
      <c r="A121" s="38" t="s">
        <v>660</v>
      </c>
      <c r="B121" s="39">
        <v>85</v>
      </c>
      <c r="Z121" s="25">
        <v>126</v>
      </c>
      <c r="AA121" s="26">
        <v>1</v>
      </c>
      <c r="AB121" s="27" t="s">
        <v>475</v>
      </c>
      <c r="AC121" s="43">
        <v>777776.34</v>
      </c>
      <c r="AD121" s="25">
        <v>126</v>
      </c>
      <c r="AE121" s="26">
        <v>2</v>
      </c>
      <c r="AF121" s="27" t="s">
        <v>475</v>
      </c>
      <c r="AH121" s="25">
        <v>126</v>
      </c>
      <c r="AI121" s="26">
        <v>3</v>
      </c>
      <c r="AJ121" s="27" t="s">
        <v>475</v>
      </c>
      <c r="AK121" s="43"/>
      <c r="AL121" s="25">
        <v>126</v>
      </c>
      <c r="AM121" s="26">
        <v>4</v>
      </c>
      <c r="AN121" s="27" t="s">
        <v>475</v>
      </c>
      <c r="AO121" s="43">
        <v>134079.94</v>
      </c>
      <c r="AP121" s="25"/>
      <c r="AQ121" s="26"/>
      <c r="AR121" s="27"/>
      <c r="AS121" s="29"/>
      <c r="AT121" s="25">
        <v>126</v>
      </c>
      <c r="AU121" s="26">
        <v>6</v>
      </c>
      <c r="AV121" s="27" t="s">
        <v>475</v>
      </c>
      <c r="AW121" s="43">
        <v>5189.13</v>
      </c>
      <c r="AX121" s="25"/>
      <c r="AY121" s="26"/>
      <c r="AZ121" s="27"/>
      <c r="BA121" s="29"/>
      <c r="BB121" s="25"/>
      <c r="BC121" s="26"/>
      <c r="BD121" s="30"/>
      <c r="BE121" s="29"/>
      <c r="BF121" s="25">
        <v>126</v>
      </c>
      <c r="BG121" s="26">
        <v>9</v>
      </c>
      <c r="BH121" s="27" t="s">
        <v>475</v>
      </c>
      <c r="BI121" s="43"/>
    </row>
    <row r="122" spans="1:61" x14ac:dyDescent="0.2">
      <c r="A122" s="38" t="s">
        <v>661</v>
      </c>
      <c r="B122" s="39">
        <v>86</v>
      </c>
      <c r="Z122" s="25">
        <v>127</v>
      </c>
      <c r="AA122" s="26">
        <v>1</v>
      </c>
      <c r="AB122" s="27" t="s">
        <v>464</v>
      </c>
      <c r="AC122" s="43">
        <v>2838005.51</v>
      </c>
      <c r="AD122" s="25">
        <v>127</v>
      </c>
      <c r="AE122" s="26">
        <v>2</v>
      </c>
      <c r="AF122" s="27" t="s">
        <v>464</v>
      </c>
      <c r="AH122" s="25">
        <v>127</v>
      </c>
      <c r="AI122" s="26">
        <v>3</v>
      </c>
      <c r="AJ122" s="27" t="s">
        <v>464</v>
      </c>
      <c r="AK122" s="43"/>
      <c r="AL122" s="25">
        <v>127</v>
      </c>
      <c r="AM122" s="26">
        <v>4</v>
      </c>
      <c r="AN122" s="27" t="s">
        <v>464</v>
      </c>
      <c r="AO122" s="43">
        <v>514754.32</v>
      </c>
      <c r="AP122" s="25"/>
      <c r="AQ122" s="26"/>
      <c r="AR122" s="27"/>
      <c r="AS122" s="29"/>
      <c r="AT122" s="25">
        <v>127</v>
      </c>
      <c r="AU122" s="26">
        <v>6</v>
      </c>
      <c r="AV122" s="27" t="s">
        <v>464</v>
      </c>
      <c r="AW122" s="43">
        <v>3066.3</v>
      </c>
      <c r="AX122" s="25"/>
      <c r="AY122" s="26"/>
      <c r="AZ122" s="27"/>
      <c r="BA122" s="29"/>
      <c r="BB122" s="25"/>
      <c r="BC122" s="26"/>
      <c r="BD122" s="30"/>
      <c r="BE122" s="29"/>
      <c r="BF122" s="25">
        <v>127</v>
      </c>
      <c r="BG122" s="26">
        <v>9</v>
      </c>
      <c r="BH122" s="27" t="s">
        <v>464</v>
      </c>
      <c r="BI122" s="43"/>
    </row>
    <row r="123" spans="1:61" x14ac:dyDescent="0.2">
      <c r="A123" s="38" t="s">
        <v>662</v>
      </c>
      <c r="B123" s="39">
        <v>87</v>
      </c>
      <c r="Z123" s="25">
        <v>128</v>
      </c>
      <c r="AA123" s="26">
        <v>1</v>
      </c>
      <c r="AB123" s="27" t="s">
        <v>475</v>
      </c>
      <c r="AC123" s="43">
        <v>11439845.93</v>
      </c>
      <c r="AD123" s="25">
        <v>128</v>
      </c>
      <c r="AE123" s="26">
        <v>2</v>
      </c>
      <c r="AF123" s="27" t="s">
        <v>475</v>
      </c>
      <c r="AH123" s="25">
        <v>128</v>
      </c>
      <c r="AI123" s="26">
        <v>3</v>
      </c>
      <c r="AJ123" s="27" t="s">
        <v>475</v>
      </c>
      <c r="AK123" s="43">
        <v>207501.32</v>
      </c>
      <c r="AL123" s="25">
        <v>128</v>
      </c>
      <c r="AM123" s="26">
        <v>4</v>
      </c>
      <c r="AN123" s="27" t="s">
        <v>475</v>
      </c>
      <c r="AO123" s="43">
        <v>2128931.46</v>
      </c>
      <c r="AP123" s="25"/>
      <c r="AQ123" s="26"/>
      <c r="AR123" s="27"/>
      <c r="AS123" s="29"/>
      <c r="AT123" s="25">
        <v>128</v>
      </c>
      <c r="AU123" s="26">
        <v>6</v>
      </c>
      <c r="AV123" s="27" t="s">
        <v>475</v>
      </c>
      <c r="AW123" s="43">
        <v>132586.43</v>
      </c>
      <c r="AX123" s="25"/>
      <c r="AY123" s="26"/>
      <c r="AZ123" s="27"/>
      <c r="BA123" s="29"/>
      <c r="BB123" s="25"/>
      <c r="BC123" s="26"/>
      <c r="BD123" s="30"/>
      <c r="BE123" s="29"/>
      <c r="BF123" s="25">
        <v>128</v>
      </c>
      <c r="BG123" s="26">
        <v>9</v>
      </c>
      <c r="BH123" s="27" t="s">
        <v>475</v>
      </c>
      <c r="BI123" s="43"/>
    </row>
    <row r="124" spans="1:61" x14ac:dyDescent="0.2">
      <c r="A124" s="38" t="s">
        <v>663</v>
      </c>
      <c r="B124" s="39">
        <v>951</v>
      </c>
      <c r="Z124" s="25">
        <v>130</v>
      </c>
      <c r="AA124" s="26">
        <v>1</v>
      </c>
      <c r="AB124" s="27" t="s">
        <v>464</v>
      </c>
      <c r="AC124" s="43">
        <v>945847.46</v>
      </c>
      <c r="AD124" s="25">
        <v>130</v>
      </c>
      <c r="AE124" s="26">
        <v>2</v>
      </c>
      <c r="AF124" s="27" t="s">
        <v>464</v>
      </c>
      <c r="AH124" s="25">
        <v>130</v>
      </c>
      <c r="AI124" s="26">
        <v>3</v>
      </c>
      <c r="AJ124" s="27" t="s">
        <v>464</v>
      </c>
      <c r="AL124" s="25">
        <v>130</v>
      </c>
      <c r="AM124" s="26">
        <v>4</v>
      </c>
      <c r="AN124" s="27" t="s">
        <v>464</v>
      </c>
      <c r="AO124" s="43">
        <v>139797.48000000001</v>
      </c>
      <c r="AP124" s="25"/>
      <c r="AQ124" s="26"/>
      <c r="AR124" s="27"/>
      <c r="AS124" s="29"/>
      <c r="AT124" s="25">
        <v>130</v>
      </c>
      <c r="AU124" s="26">
        <v>6</v>
      </c>
      <c r="AV124" s="27" t="s">
        <v>464</v>
      </c>
      <c r="AW124" s="43">
        <v>14859.77</v>
      </c>
      <c r="AX124" s="25"/>
      <c r="AY124" s="26"/>
      <c r="AZ124" s="27"/>
      <c r="BA124" s="29"/>
      <c r="BB124" s="25"/>
      <c r="BC124" s="26"/>
      <c r="BD124" s="30"/>
      <c r="BE124" s="29"/>
      <c r="BF124" s="25">
        <v>130</v>
      </c>
      <c r="BG124" s="26">
        <v>9</v>
      </c>
      <c r="BH124" s="27" t="s">
        <v>464</v>
      </c>
      <c r="BI124" s="43"/>
    </row>
    <row r="125" spans="1:61" x14ac:dyDescent="0.2">
      <c r="A125" s="38" t="s">
        <v>664</v>
      </c>
      <c r="B125" s="39">
        <v>88</v>
      </c>
      <c r="Z125" s="25">
        <v>131</v>
      </c>
      <c r="AA125" s="26">
        <v>1</v>
      </c>
      <c r="AB125" s="27" t="s">
        <v>464</v>
      </c>
      <c r="AC125" s="43">
        <v>290080.55</v>
      </c>
      <c r="AD125" s="25">
        <v>131</v>
      </c>
      <c r="AE125" s="26">
        <v>2</v>
      </c>
      <c r="AF125" s="27" t="s">
        <v>464</v>
      </c>
      <c r="AH125" s="25">
        <v>131</v>
      </c>
      <c r="AI125" s="26">
        <v>3</v>
      </c>
      <c r="AJ125" s="27" t="s">
        <v>464</v>
      </c>
      <c r="AK125" s="37"/>
      <c r="AL125" s="25">
        <v>131</v>
      </c>
      <c r="AM125" s="26">
        <v>4</v>
      </c>
      <c r="AN125" s="27" t="s">
        <v>464</v>
      </c>
      <c r="AO125" s="43">
        <v>234560.52</v>
      </c>
      <c r="AP125" s="25"/>
      <c r="AQ125" s="26"/>
      <c r="AR125" s="27"/>
      <c r="AS125" s="29"/>
      <c r="AT125" s="25">
        <v>131</v>
      </c>
      <c r="AU125" s="26">
        <v>6</v>
      </c>
      <c r="AV125" s="27" t="s">
        <v>464</v>
      </c>
      <c r="AW125" s="43">
        <v>55989.35</v>
      </c>
      <c r="AX125" s="25"/>
      <c r="AY125" s="26"/>
      <c r="AZ125" s="27"/>
      <c r="BA125" s="29"/>
      <c r="BB125" s="25"/>
      <c r="BC125" s="26"/>
      <c r="BD125" s="30"/>
      <c r="BE125" s="29"/>
      <c r="BF125" s="25">
        <v>131</v>
      </c>
      <c r="BG125" s="26">
        <v>9</v>
      </c>
      <c r="BH125" s="27" t="s">
        <v>464</v>
      </c>
      <c r="BI125" s="43"/>
    </row>
    <row r="126" spans="1:61" x14ac:dyDescent="0.2">
      <c r="A126" s="38" t="s">
        <v>665</v>
      </c>
      <c r="B126" s="39">
        <v>89</v>
      </c>
      <c r="Z126" s="25">
        <v>132</v>
      </c>
      <c r="AA126" s="26">
        <v>1</v>
      </c>
      <c r="AB126" s="27" t="s">
        <v>464</v>
      </c>
      <c r="AC126" s="43">
        <v>918051.51</v>
      </c>
      <c r="AD126" s="25">
        <v>132</v>
      </c>
      <c r="AE126" s="26">
        <v>2</v>
      </c>
      <c r="AF126" s="27" t="s">
        <v>464</v>
      </c>
      <c r="AH126" s="25">
        <v>132</v>
      </c>
      <c r="AI126" s="26">
        <v>3</v>
      </c>
      <c r="AJ126" s="27" t="s">
        <v>464</v>
      </c>
      <c r="AK126" s="37"/>
      <c r="AL126" s="25">
        <v>132</v>
      </c>
      <c r="AM126" s="26">
        <v>4</v>
      </c>
      <c r="AN126" s="27" t="s">
        <v>464</v>
      </c>
      <c r="AO126" s="43">
        <v>143040.51</v>
      </c>
      <c r="AP126" s="25"/>
      <c r="AQ126" s="26"/>
      <c r="AR126" s="27"/>
      <c r="AS126" s="29"/>
      <c r="AT126" s="25">
        <v>132</v>
      </c>
      <c r="AU126" s="26">
        <v>6</v>
      </c>
      <c r="AV126" s="27" t="s">
        <v>464</v>
      </c>
      <c r="AW126" s="43">
        <v>95409.14</v>
      </c>
      <c r="AX126" s="25"/>
      <c r="AY126" s="26"/>
      <c r="AZ126" s="27"/>
      <c r="BA126" s="29"/>
      <c r="BB126" s="25"/>
      <c r="BC126" s="26"/>
      <c r="BD126" s="30"/>
      <c r="BE126" s="29"/>
      <c r="BF126" s="25">
        <v>132</v>
      </c>
      <c r="BG126" s="26">
        <v>9</v>
      </c>
      <c r="BH126" s="27" t="s">
        <v>464</v>
      </c>
      <c r="BI126" s="43"/>
    </row>
    <row r="127" spans="1:61" x14ac:dyDescent="0.2">
      <c r="A127" s="38" t="s">
        <v>666</v>
      </c>
      <c r="B127" s="39">
        <v>126</v>
      </c>
      <c r="Z127" s="25">
        <v>134</v>
      </c>
      <c r="AA127" s="26"/>
      <c r="AB127" s="27"/>
      <c r="AC127" s="43">
        <v>203535.25</v>
      </c>
      <c r="AD127" s="25">
        <v>134</v>
      </c>
      <c r="AE127" s="26">
        <v>2</v>
      </c>
      <c r="AF127" s="27"/>
      <c r="AH127" s="25">
        <v>134</v>
      </c>
      <c r="AI127" s="26">
        <v>3</v>
      </c>
      <c r="AJ127" s="27"/>
      <c r="AK127" s="46"/>
      <c r="AL127" s="25">
        <v>134</v>
      </c>
      <c r="AM127" s="26">
        <v>4</v>
      </c>
      <c r="AN127" s="27"/>
      <c r="AO127" s="43"/>
      <c r="AP127" s="25"/>
      <c r="AQ127" s="26"/>
      <c r="AR127" s="27"/>
      <c r="AT127" s="25">
        <v>134</v>
      </c>
      <c r="AU127" s="26">
        <v>6</v>
      </c>
      <c r="AV127" s="27"/>
      <c r="AW127" s="43"/>
      <c r="AX127" s="25"/>
      <c r="AY127" s="26"/>
      <c r="BB127" s="25"/>
      <c r="BC127" s="26"/>
      <c r="BD127" s="30"/>
      <c r="BE127" s="29"/>
      <c r="BF127" s="25">
        <v>134</v>
      </c>
      <c r="BG127" s="26">
        <v>9</v>
      </c>
      <c r="BH127" s="27"/>
      <c r="BI127" s="43"/>
    </row>
    <row r="128" spans="1:61" x14ac:dyDescent="0.2">
      <c r="A128" s="38" t="s">
        <v>667</v>
      </c>
      <c r="B128" s="39">
        <v>127</v>
      </c>
      <c r="Z128" s="25">
        <v>135</v>
      </c>
      <c r="AA128" s="26">
        <v>1</v>
      </c>
      <c r="AB128" s="27" t="s">
        <v>464</v>
      </c>
      <c r="AC128" s="43">
        <v>582345.29</v>
      </c>
      <c r="AD128" s="25">
        <v>135</v>
      </c>
      <c r="AE128" s="26">
        <v>2</v>
      </c>
      <c r="AF128" s="27" t="s">
        <v>464</v>
      </c>
      <c r="AH128" s="25">
        <v>135</v>
      </c>
      <c r="AI128" s="26">
        <v>3</v>
      </c>
      <c r="AJ128" s="27" t="s">
        <v>464</v>
      </c>
      <c r="AK128" s="31"/>
      <c r="AL128" s="25">
        <v>135</v>
      </c>
      <c r="AM128" s="26">
        <v>4</v>
      </c>
      <c r="AN128" s="27" t="s">
        <v>464</v>
      </c>
      <c r="AO128" s="43">
        <v>92642.58</v>
      </c>
      <c r="AP128" s="25"/>
      <c r="AQ128" s="26"/>
      <c r="AR128" s="27"/>
      <c r="AS128" s="29"/>
      <c r="AT128" s="25">
        <v>135</v>
      </c>
      <c r="AU128" s="26">
        <v>6</v>
      </c>
      <c r="AV128" s="27" t="s">
        <v>464</v>
      </c>
      <c r="AW128" s="43">
        <v>825.54</v>
      </c>
      <c r="AX128" s="25"/>
      <c r="AY128" s="26"/>
      <c r="AZ128" s="27"/>
      <c r="BA128" s="29"/>
      <c r="BB128" s="25"/>
      <c r="BC128" s="26"/>
      <c r="BD128" s="30"/>
      <c r="BE128" s="29"/>
      <c r="BF128" s="25">
        <v>135</v>
      </c>
      <c r="BG128" s="26">
        <v>9</v>
      </c>
      <c r="BH128" s="27" t="s">
        <v>464</v>
      </c>
      <c r="BI128" s="43">
        <v>22726.02</v>
      </c>
    </row>
    <row r="129" spans="1:61" x14ac:dyDescent="0.2">
      <c r="A129" s="38" t="s">
        <v>668</v>
      </c>
      <c r="B129" s="39">
        <v>90</v>
      </c>
      <c r="Z129" s="25">
        <v>136</v>
      </c>
      <c r="AA129" s="26">
        <v>1</v>
      </c>
      <c r="AB129" s="27" t="s">
        <v>475</v>
      </c>
      <c r="AC129" s="43">
        <v>5736458.1900000004</v>
      </c>
      <c r="AD129" s="25">
        <v>136</v>
      </c>
      <c r="AE129" s="26">
        <v>2</v>
      </c>
      <c r="AF129" s="27" t="s">
        <v>475</v>
      </c>
      <c r="AH129" s="25">
        <v>136</v>
      </c>
      <c r="AI129" s="26">
        <v>3</v>
      </c>
      <c r="AJ129" s="27" t="s">
        <v>475</v>
      </c>
      <c r="AK129" s="33"/>
      <c r="AL129" s="25">
        <v>136</v>
      </c>
      <c r="AM129" s="26">
        <v>4</v>
      </c>
      <c r="AN129" s="27" t="s">
        <v>475</v>
      </c>
      <c r="AO129" s="43">
        <v>1120927.6599999999</v>
      </c>
      <c r="AP129" s="25"/>
      <c r="AQ129" s="26"/>
      <c r="AR129" s="27"/>
      <c r="AS129" s="29"/>
      <c r="AT129" s="25">
        <v>136</v>
      </c>
      <c r="AU129" s="26">
        <v>6</v>
      </c>
      <c r="AV129" s="27" t="s">
        <v>475</v>
      </c>
      <c r="AW129" s="43">
        <v>83615.679999999993</v>
      </c>
      <c r="AX129" s="25"/>
      <c r="AY129" s="26"/>
      <c r="AZ129" s="27"/>
      <c r="BA129" s="29"/>
      <c r="BB129" s="25"/>
      <c r="BC129" s="26"/>
      <c r="BD129" s="30"/>
      <c r="BE129" s="29"/>
      <c r="BF129" s="25">
        <v>136</v>
      </c>
      <c r="BG129" s="26">
        <v>9</v>
      </c>
      <c r="BH129" s="27" t="s">
        <v>475</v>
      </c>
      <c r="BI129" s="43"/>
    </row>
    <row r="130" spans="1:61" x14ac:dyDescent="0.2">
      <c r="A130" s="38" t="s">
        <v>669</v>
      </c>
      <c r="B130" s="39">
        <v>91</v>
      </c>
      <c r="Z130" s="25">
        <v>137</v>
      </c>
      <c r="AA130" s="26">
        <v>1</v>
      </c>
      <c r="AB130" s="27" t="s">
        <v>475</v>
      </c>
      <c r="AC130" s="43">
        <v>45424.18</v>
      </c>
      <c r="AD130" s="25">
        <v>137</v>
      </c>
      <c r="AE130" s="26">
        <v>2</v>
      </c>
      <c r="AF130" s="27" t="s">
        <v>475</v>
      </c>
      <c r="AH130" s="25">
        <v>137</v>
      </c>
      <c r="AI130" s="26">
        <v>3</v>
      </c>
      <c r="AJ130" s="27" t="s">
        <v>475</v>
      </c>
      <c r="AK130" s="35"/>
      <c r="AL130" s="25">
        <v>137</v>
      </c>
      <c r="AM130" s="26">
        <v>4</v>
      </c>
      <c r="AN130" s="27" t="s">
        <v>475</v>
      </c>
      <c r="AO130" s="43">
        <v>23261.02</v>
      </c>
      <c r="AP130" s="25"/>
      <c r="AQ130" s="26"/>
      <c r="AR130" s="27"/>
      <c r="AS130" s="29"/>
      <c r="AT130" s="25">
        <v>137</v>
      </c>
      <c r="AU130" s="26">
        <v>6</v>
      </c>
      <c r="AV130" s="27" t="s">
        <v>475</v>
      </c>
      <c r="AW130" s="43">
        <v>1886.95</v>
      </c>
      <c r="AX130" s="25"/>
      <c r="AY130" s="26"/>
      <c r="AZ130" s="27"/>
      <c r="BA130" s="29"/>
      <c r="BB130" s="25"/>
      <c r="BC130" s="26"/>
      <c r="BD130" s="30"/>
      <c r="BE130" s="29"/>
      <c r="BF130" s="25">
        <v>137</v>
      </c>
      <c r="BG130" s="26">
        <v>9</v>
      </c>
      <c r="BH130" s="27" t="s">
        <v>475</v>
      </c>
      <c r="BI130" s="43"/>
    </row>
    <row r="131" spans="1:61" x14ac:dyDescent="0.2">
      <c r="A131" s="38" t="s">
        <v>670</v>
      </c>
      <c r="B131" s="39">
        <v>92</v>
      </c>
      <c r="Z131" s="25">
        <v>138</v>
      </c>
      <c r="AA131" s="26"/>
      <c r="AB131" s="27"/>
      <c r="AC131" s="43">
        <v>408279.26</v>
      </c>
      <c r="AD131" s="25">
        <v>138</v>
      </c>
      <c r="AE131" s="26">
        <v>2</v>
      </c>
      <c r="AF131" s="27"/>
      <c r="AH131" s="25">
        <v>138</v>
      </c>
      <c r="AI131" s="26">
        <v>3</v>
      </c>
      <c r="AJ131" s="27"/>
      <c r="AK131" s="35"/>
      <c r="AL131" s="25">
        <v>138</v>
      </c>
      <c r="AM131" s="26">
        <v>4</v>
      </c>
      <c r="AN131" s="27"/>
      <c r="AO131" s="43"/>
      <c r="AP131" s="25"/>
      <c r="AQ131" s="26"/>
      <c r="AR131" s="27"/>
      <c r="AT131" s="25">
        <v>138</v>
      </c>
      <c r="AU131" s="26">
        <v>6</v>
      </c>
      <c r="AV131" s="27"/>
      <c r="AW131" s="43"/>
      <c r="AX131" s="25"/>
      <c r="AY131" s="26"/>
      <c r="BB131" s="25"/>
      <c r="BC131" s="26"/>
      <c r="BD131" s="30"/>
      <c r="BE131" s="29"/>
      <c r="BF131" s="25">
        <v>138</v>
      </c>
      <c r="BG131" s="26">
        <v>9</v>
      </c>
      <c r="BH131" s="27"/>
      <c r="BI131" s="43"/>
    </row>
    <row r="132" spans="1:61" x14ac:dyDescent="0.2">
      <c r="A132" s="38" t="s">
        <v>671</v>
      </c>
      <c r="B132" s="39">
        <v>128</v>
      </c>
      <c r="Z132" s="25">
        <v>139</v>
      </c>
      <c r="AA132" s="26">
        <v>1</v>
      </c>
      <c r="AB132" s="27" t="s">
        <v>464</v>
      </c>
      <c r="AC132" s="43">
        <v>426422.45</v>
      </c>
      <c r="AD132" s="25">
        <v>139</v>
      </c>
      <c r="AE132" s="26">
        <v>2</v>
      </c>
      <c r="AF132" s="27" t="s">
        <v>464</v>
      </c>
      <c r="AH132" s="25">
        <v>139</v>
      </c>
      <c r="AI132" s="26">
        <v>3</v>
      </c>
      <c r="AJ132" s="27" t="s">
        <v>464</v>
      </c>
      <c r="AK132" s="35"/>
      <c r="AL132" s="25">
        <v>139</v>
      </c>
      <c r="AM132" s="26">
        <v>4</v>
      </c>
      <c r="AN132" s="27" t="s">
        <v>464</v>
      </c>
      <c r="AO132" s="43">
        <v>108496.46</v>
      </c>
      <c r="AP132" s="25"/>
      <c r="AQ132" s="26"/>
      <c r="AR132" s="27"/>
      <c r="AS132" s="29"/>
      <c r="AT132" s="25">
        <v>139</v>
      </c>
      <c r="AU132" s="26">
        <v>6</v>
      </c>
      <c r="AV132" s="27" t="s">
        <v>464</v>
      </c>
      <c r="AW132" s="43">
        <v>7076.08</v>
      </c>
      <c r="AX132" s="25"/>
      <c r="AY132" s="26"/>
      <c r="AZ132" s="27"/>
      <c r="BA132" s="29"/>
      <c r="BB132" s="25"/>
      <c r="BC132" s="26"/>
      <c r="BD132" s="30"/>
      <c r="BE132" s="29"/>
      <c r="BF132" s="25">
        <v>139</v>
      </c>
      <c r="BG132" s="26">
        <v>9</v>
      </c>
      <c r="BH132" s="27" t="s">
        <v>464</v>
      </c>
      <c r="BI132" s="43"/>
    </row>
    <row r="133" spans="1:61" x14ac:dyDescent="0.2">
      <c r="A133" s="38" t="s">
        <v>672</v>
      </c>
      <c r="B133" s="39">
        <v>900</v>
      </c>
      <c r="Z133" s="25">
        <v>140</v>
      </c>
      <c r="AA133" s="26">
        <v>1</v>
      </c>
      <c r="AB133" s="27"/>
      <c r="AC133" s="43">
        <v>248360.28</v>
      </c>
      <c r="AD133" s="25">
        <v>140</v>
      </c>
      <c r="AE133" s="26">
        <v>2</v>
      </c>
      <c r="AF133" s="27"/>
      <c r="AH133" s="25">
        <v>140</v>
      </c>
      <c r="AI133" s="26">
        <v>3</v>
      </c>
      <c r="AJ133" s="27"/>
      <c r="AK133" s="35"/>
      <c r="AL133" s="25">
        <v>140</v>
      </c>
      <c r="AM133" s="26">
        <v>4</v>
      </c>
      <c r="AN133" s="27"/>
      <c r="AO133" s="43"/>
      <c r="AP133" s="25"/>
      <c r="AQ133" s="26"/>
      <c r="AR133" s="27"/>
      <c r="AT133" s="25">
        <v>140</v>
      </c>
      <c r="AU133" s="26">
        <v>6</v>
      </c>
      <c r="AV133" s="27"/>
      <c r="AW133" s="43"/>
      <c r="AX133" s="25"/>
      <c r="AY133" s="26"/>
      <c r="BB133" s="25"/>
      <c r="BC133" s="26"/>
      <c r="BD133" s="30"/>
      <c r="BE133" s="29"/>
      <c r="BF133" s="25">
        <v>140</v>
      </c>
      <c r="BG133" s="26">
        <v>9</v>
      </c>
      <c r="BH133" s="27"/>
      <c r="BI133" s="43"/>
    </row>
    <row r="134" spans="1:61" x14ac:dyDescent="0.2">
      <c r="A134" s="38" t="s">
        <v>673</v>
      </c>
      <c r="B134" s="39">
        <v>881</v>
      </c>
      <c r="Z134" s="25">
        <v>142</v>
      </c>
      <c r="AA134" s="26"/>
      <c r="AB134" s="27" t="s">
        <v>464</v>
      </c>
      <c r="AC134" s="43">
        <v>103300.01</v>
      </c>
      <c r="AD134" s="25">
        <v>142</v>
      </c>
      <c r="AE134" s="26">
        <v>2</v>
      </c>
      <c r="AF134" s="27" t="s">
        <v>464</v>
      </c>
      <c r="AH134" s="25">
        <v>142</v>
      </c>
      <c r="AI134" s="26">
        <v>3</v>
      </c>
      <c r="AJ134" s="27" t="s">
        <v>464</v>
      </c>
      <c r="AK134" s="35"/>
      <c r="AL134" s="25">
        <v>142</v>
      </c>
      <c r="AM134" s="26">
        <v>4</v>
      </c>
      <c r="AN134" s="27" t="s">
        <v>464</v>
      </c>
      <c r="AO134" s="43">
        <v>41895.93</v>
      </c>
      <c r="AP134" s="25"/>
      <c r="AQ134" s="26"/>
      <c r="AR134" s="27"/>
      <c r="AS134" s="29"/>
      <c r="AT134" s="25">
        <v>142</v>
      </c>
      <c r="AU134" s="26">
        <v>6</v>
      </c>
      <c r="AV134" s="27" t="s">
        <v>464</v>
      </c>
      <c r="AW134" s="43">
        <v>1297.28</v>
      </c>
      <c r="AX134" s="25"/>
      <c r="AY134" s="26"/>
      <c r="AZ134" s="27"/>
      <c r="BA134" s="29"/>
      <c r="BB134" s="25"/>
      <c r="BC134" s="26"/>
      <c r="BD134" s="30"/>
      <c r="BE134" s="29"/>
      <c r="BF134" s="25">
        <v>142</v>
      </c>
      <c r="BG134" s="26">
        <v>9</v>
      </c>
      <c r="BH134" s="27" t="s">
        <v>464</v>
      </c>
      <c r="BI134" s="43"/>
    </row>
    <row r="135" spans="1:61" x14ac:dyDescent="0.2">
      <c r="A135" s="38" t="s">
        <v>674</v>
      </c>
      <c r="B135" s="39">
        <v>219</v>
      </c>
      <c r="Z135" s="25">
        <v>143</v>
      </c>
      <c r="AA135" s="26">
        <v>1</v>
      </c>
      <c r="AB135" s="27" t="s">
        <v>464</v>
      </c>
      <c r="AC135" s="43">
        <v>1224558.32</v>
      </c>
      <c r="AD135" s="25">
        <v>143</v>
      </c>
      <c r="AE135" s="26">
        <v>2</v>
      </c>
      <c r="AF135" s="27" t="s">
        <v>464</v>
      </c>
      <c r="AH135" s="25">
        <v>143</v>
      </c>
      <c r="AI135" s="26">
        <v>3</v>
      </c>
      <c r="AJ135" s="27" t="s">
        <v>464</v>
      </c>
      <c r="AK135" s="35"/>
      <c r="AL135" s="25">
        <v>143</v>
      </c>
      <c r="AM135" s="26">
        <v>4</v>
      </c>
      <c r="AN135" s="27" t="s">
        <v>464</v>
      </c>
      <c r="AO135" s="43">
        <v>146942.94</v>
      </c>
      <c r="AP135" s="25"/>
      <c r="AQ135" s="26"/>
      <c r="AR135" s="27"/>
      <c r="AS135" s="29"/>
      <c r="AT135" s="25">
        <v>143</v>
      </c>
      <c r="AU135" s="26">
        <v>6</v>
      </c>
      <c r="AV135" s="27" t="s">
        <v>464</v>
      </c>
      <c r="AW135" s="43">
        <v>280566.57</v>
      </c>
      <c r="AX135" s="25"/>
      <c r="AY135" s="26"/>
      <c r="AZ135" s="27"/>
      <c r="BA135" s="29"/>
      <c r="BB135" s="25"/>
      <c r="BC135" s="26"/>
      <c r="BD135" s="30"/>
      <c r="BE135" s="29"/>
      <c r="BF135" s="25">
        <v>143</v>
      </c>
      <c r="BG135" s="26">
        <v>9</v>
      </c>
      <c r="BH135" s="27" t="s">
        <v>464</v>
      </c>
      <c r="BI135" s="43"/>
    </row>
    <row r="136" spans="1:61" x14ac:dyDescent="0.2">
      <c r="A136" s="38" t="s">
        <v>675</v>
      </c>
      <c r="B136" s="39">
        <v>218</v>
      </c>
      <c r="Z136" s="25">
        <v>144</v>
      </c>
      <c r="AA136" s="26">
        <v>1</v>
      </c>
      <c r="AB136" s="27" t="s">
        <v>464</v>
      </c>
      <c r="AC136" s="43">
        <v>339650.44</v>
      </c>
      <c r="AD136" s="25">
        <v>144</v>
      </c>
      <c r="AE136" s="26">
        <v>2</v>
      </c>
      <c r="AF136" s="27" t="s">
        <v>464</v>
      </c>
      <c r="AH136" s="25">
        <v>144</v>
      </c>
      <c r="AI136" s="26">
        <v>3</v>
      </c>
      <c r="AJ136" s="27" t="s">
        <v>464</v>
      </c>
      <c r="AK136" s="35"/>
      <c r="AL136" s="25">
        <v>144</v>
      </c>
      <c r="AM136" s="26">
        <v>4</v>
      </c>
      <c r="AN136" s="27" t="s">
        <v>464</v>
      </c>
      <c r="AO136" s="43">
        <v>55184.7</v>
      </c>
      <c r="AP136" s="25"/>
      <c r="AQ136" s="26"/>
      <c r="AR136" s="27"/>
      <c r="AS136" s="29"/>
      <c r="AT136" s="25">
        <v>144</v>
      </c>
      <c r="AU136" s="26">
        <v>6</v>
      </c>
      <c r="AV136" s="27" t="s">
        <v>464</v>
      </c>
      <c r="AW136" s="43">
        <v>113806.95</v>
      </c>
      <c r="AX136" s="25"/>
      <c r="AY136" s="26"/>
      <c r="AZ136" s="27"/>
      <c r="BA136" s="29"/>
      <c r="BB136" s="25"/>
      <c r="BC136" s="26"/>
      <c r="BD136" s="30"/>
      <c r="BE136" s="29"/>
      <c r="BF136" s="25">
        <v>144</v>
      </c>
      <c r="BG136" s="26">
        <v>9</v>
      </c>
      <c r="BH136" s="27" t="s">
        <v>464</v>
      </c>
      <c r="BI136" s="43"/>
    </row>
    <row r="137" spans="1:61" x14ac:dyDescent="0.2">
      <c r="A137" s="38" t="s">
        <v>676</v>
      </c>
      <c r="B137" s="39">
        <v>93</v>
      </c>
      <c r="Z137" s="25">
        <v>202</v>
      </c>
      <c r="AA137" s="26">
        <v>1</v>
      </c>
      <c r="AB137" s="27" t="s">
        <v>464</v>
      </c>
      <c r="AC137" s="43">
        <v>270941.82</v>
      </c>
      <c r="AD137" s="25">
        <v>202</v>
      </c>
      <c r="AE137" s="26">
        <v>2</v>
      </c>
      <c r="AF137" s="27" t="s">
        <v>464</v>
      </c>
      <c r="AH137" s="25">
        <v>202</v>
      </c>
      <c r="AI137" s="26">
        <v>3</v>
      </c>
      <c r="AJ137" s="27" t="s">
        <v>464</v>
      </c>
      <c r="AK137" s="35"/>
      <c r="AL137" s="25">
        <v>202</v>
      </c>
      <c r="AM137" s="26">
        <v>4</v>
      </c>
      <c r="AN137" s="27" t="s">
        <v>464</v>
      </c>
      <c r="AO137" s="43">
        <v>23893.33</v>
      </c>
      <c r="AP137" s="25"/>
      <c r="AQ137" s="26"/>
      <c r="AR137" s="27"/>
      <c r="AS137" s="29"/>
      <c r="AT137" s="25">
        <v>202</v>
      </c>
      <c r="AU137" s="26">
        <v>6</v>
      </c>
      <c r="AV137" s="27" t="s">
        <v>464</v>
      </c>
      <c r="AW137" s="43">
        <v>1061.4100000000001</v>
      </c>
      <c r="AX137" s="25"/>
      <c r="AY137" s="26"/>
      <c r="BA137" s="29"/>
      <c r="BB137" s="25"/>
      <c r="BC137" s="26"/>
      <c r="BD137" s="30"/>
      <c r="BE137" s="29"/>
      <c r="BF137" s="25">
        <v>202</v>
      </c>
      <c r="BG137" s="26">
        <v>9</v>
      </c>
      <c r="BH137" s="27" t="s">
        <v>464</v>
      </c>
      <c r="BI137" s="43">
        <v>11454.09</v>
      </c>
    </row>
    <row r="138" spans="1:61" x14ac:dyDescent="0.2">
      <c r="A138" s="38" t="s">
        <v>677</v>
      </c>
      <c r="B138" s="39">
        <v>94</v>
      </c>
      <c r="Z138" s="25">
        <v>207</v>
      </c>
      <c r="AA138" s="26">
        <v>1</v>
      </c>
      <c r="AB138" s="27" t="s">
        <v>464</v>
      </c>
      <c r="AC138" s="43">
        <v>61153.61</v>
      </c>
      <c r="AD138" s="25">
        <v>207</v>
      </c>
      <c r="AE138" s="26">
        <v>2</v>
      </c>
      <c r="AF138" s="27" t="s">
        <v>464</v>
      </c>
      <c r="AH138" s="25">
        <v>207</v>
      </c>
      <c r="AI138" s="26">
        <v>3</v>
      </c>
      <c r="AJ138" s="27" t="s">
        <v>464</v>
      </c>
      <c r="AK138" s="35"/>
      <c r="AL138" s="25">
        <v>207</v>
      </c>
      <c r="AM138" s="26">
        <v>4</v>
      </c>
      <c r="AN138" s="27" t="s">
        <v>464</v>
      </c>
      <c r="AO138" s="43">
        <v>15601.91</v>
      </c>
      <c r="AP138" s="25"/>
      <c r="AQ138" s="26"/>
      <c r="AR138" s="27"/>
      <c r="AS138" s="29"/>
      <c r="AT138" s="25">
        <v>207</v>
      </c>
      <c r="AU138" s="26">
        <v>6</v>
      </c>
      <c r="AV138" s="27" t="s">
        <v>464</v>
      </c>
      <c r="AW138" s="35">
        <v>1061.4100000000001</v>
      </c>
      <c r="AX138" s="25"/>
      <c r="AY138" s="26"/>
      <c r="AZ138" s="27"/>
      <c r="BA138" s="29"/>
      <c r="BB138" s="25"/>
      <c r="BC138" s="26"/>
      <c r="BD138" s="30"/>
      <c r="BE138" s="29"/>
      <c r="BF138" s="25">
        <v>207</v>
      </c>
      <c r="BG138" s="26">
        <v>9</v>
      </c>
      <c r="BH138" s="27" t="s">
        <v>464</v>
      </c>
    </row>
    <row r="139" spans="1:61" x14ac:dyDescent="0.2">
      <c r="A139" s="38" t="s">
        <v>678</v>
      </c>
      <c r="B139" s="39">
        <v>130</v>
      </c>
      <c r="Z139" s="25">
        <v>218</v>
      </c>
      <c r="AA139" s="26">
        <v>1</v>
      </c>
      <c r="AB139" s="27" t="s">
        <v>475</v>
      </c>
      <c r="AC139" s="43">
        <v>88380.54</v>
      </c>
      <c r="AD139" s="25">
        <v>218</v>
      </c>
      <c r="AE139" s="26">
        <v>2</v>
      </c>
      <c r="AF139" s="27" t="s">
        <v>475</v>
      </c>
      <c r="AH139" s="25">
        <v>218</v>
      </c>
      <c r="AI139" s="26">
        <v>3</v>
      </c>
      <c r="AJ139" s="27" t="s">
        <v>475</v>
      </c>
      <c r="AK139" s="35"/>
      <c r="AL139" s="25">
        <v>218</v>
      </c>
      <c r="AM139" s="26">
        <v>4</v>
      </c>
      <c r="AN139" s="27" t="s">
        <v>475</v>
      </c>
      <c r="AO139" s="43">
        <v>18032.810000000001</v>
      </c>
      <c r="AP139" s="25"/>
      <c r="AQ139" s="26"/>
      <c r="AR139" s="27"/>
      <c r="AS139" s="27"/>
      <c r="AT139" s="25">
        <v>218</v>
      </c>
      <c r="AU139" s="26">
        <v>6</v>
      </c>
      <c r="AV139" s="27" t="s">
        <v>475</v>
      </c>
      <c r="AW139" s="35"/>
      <c r="AX139" s="25"/>
      <c r="AY139" s="26"/>
      <c r="AZ139" s="27"/>
      <c r="BA139" s="29"/>
      <c r="BB139" s="25"/>
      <c r="BC139" s="26"/>
      <c r="BD139" s="30"/>
      <c r="BE139" s="29"/>
      <c r="BF139" s="25">
        <v>218</v>
      </c>
      <c r="BG139" s="26">
        <v>9</v>
      </c>
      <c r="BH139" s="27" t="s">
        <v>475</v>
      </c>
      <c r="BI139" s="28"/>
    </row>
    <row r="140" spans="1:61" x14ac:dyDescent="0.2">
      <c r="A140" s="38" t="s">
        <v>679</v>
      </c>
      <c r="B140" s="39">
        <v>207</v>
      </c>
      <c r="Z140" s="25">
        <v>219</v>
      </c>
      <c r="AA140" s="26"/>
      <c r="AB140" s="27"/>
      <c r="AC140" s="28"/>
      <c r="AD140" s="25">
        <v>219</v>
      </c>
      <c r="AE140" s="26">
        <v>2</v>
      </c>
      <c r="AF140" s="27"/>
      <c r="AH140" s="25">
        <v>219</v>
      </c>
      <c r="AI140" s="26">
        <v>3</v>
      </c>
      <c r="AJ140" s="27"/>
      <c r="AK140" s="35"/>
      <c r="AL140" s="25">
        <v>219</v>
      </c>
      <c r="AM140" s="26">
        <v>4</v>
      </c>
      <c r="AN140" s="27"/>
      <c r="AO140" s="43"/>
      <c r="AP140" s="25"/>
      <c r="AQ140" s="26"/>
      <c r="AR140" s="27"/>
      <c r="AS140" s="27"/>
      <c r="AT140" s="25">
        <v>219</v>
      </c>
      <c r="AU140" s="26">
        <v>6</v>
      </c>
      <c r="AV140" s="27"/>
      <c r="AW140" s="35"/>
      <c r="AX140" s="25"/>
      <c r="AY140" s="26"/>
      <c r="AZ140" s="30"/>
      <c r="BA140" s="29"/>
      <c r="BB140" s="25"/>
      <c r="BC140" s="26"/>
      <c r="BD140" s="30"/>
      <c r="BE140" s="29"/>
      <c r="BF140" s="25">
        <v>219</v>
      </c>
      <c r="BG140" s="26">
        <v>9</v>
      </c>
      <c r="BH140" s="27"/>
      <c r="BI140" s="28"/>
    </row>
    <row r="141" spans="1:61" x14ac:dyDescent="0.2">
      <c r="A141" s="38" t="s">
        <v>680</v>
      </c>
      <c r="B141" s="39">
        <v>95</v>
      </c>
      <c r="Z141" s="25">
        <v>871</v>
      </c>
      <c r="AA141" s="26"/>
      <c r="AB141" s="27"/>
      <c r="AC141" s="28"/>
      <c r="AD141" s="25">
        <v>871</v>
      </c>
      <c r="AE141" s="26">
        <v>2</v>
      </c>
      <c r="AF141" s="27"/>
      <c r="AG141" s="22">
        <v>151714.47</v>
      </c>
      <c r="AH141" s="25">
        <v>871</v>
      </c>
      <c r="AI141" s="26">
        <v>3</v>
      </c>
      <c r="AJ141" s="27"/>
      <c r="AK141" s="35"/>
      <c r="AL141" s="25">
        <v>871</v>
      </c>
      <c r="AM141" s="26">
        <v>4</v>
      </c>
      <c r="AN141" s="27"/>
      <c r="AO141" s="43"/>
      <c r="AP141" s="25"/>
      <c r="AQ141" s="26"/>
      <c r="AR141" s="27"/>
      <c r="AS141" s="27"/>
      <c r="AT141" s="25">
        <v>871</v>
      </c>
      <c r="AU141" s="26">
        <v>6</v>
      </c>
      <c r="AV141" s="27"/>
      <c r="AW141" s="35"/>
      <c r="AX141" s="25"/>
      <c r="AY141" s="26"/>
      <c r="AZ141" s="26"/>
      <c r="BA141" s="29"/>
      <c r="BB141" s="25"/>
      <c r="BC141" s="26"/>
      <c r="BD141" s="30"/>
      <c r="BE141" s="29"/>
      <c r="BF141" s="25">
        <v>871</v>
      </c>
      <c r="BG141" s="26">
        <v>9</v>
      </c>
      <c r="BH141" s="27"/>
      <c r="BI141" s="28"/>
    </row>
    <row r="142" spans="1:61" x14ac:dyDescent="0.2">
      <c r="A142" s="38" t="s">
        <v>681</v>
      </c>
      <c r="B142" s="39">
        <v>131</v>
      </c>
      <c r="Z142" s="25">
        <v>917</v>
      </c>
      <c r="AA142" s="26"/>
      <c r="AB142" s="27"/>
      <c r="AC142" s="28"/>
      <c r="AD142" s="25">
        <v>917</v>
      </c>
      <c r="AE142" s="26">
        <v>2</v>
      </c>
      <c r="AF142" s="27"/>
      <c r="AH142" s="25">
        <v>917</v>
      </c>
      <c r="AI142" s="26">
        <v>3</v>
      </c>
      <c r="AJ142" s="27"/>
      <c r="AK142" s="43"/>
      <c r="AL142" s="25">
        <v>900</v>
      </c>
      <c r="AM142" s="26">
        <v>4</v>
      </c>
      <c r="AN142" s="27"/>
      <c r="AO142" s="43">
        <v>164890.76999999999</v>
      </c>
      <c r="AP142" s="25"/>
      <c r="AQ142" s="26"/>
      <c r="AR142" s="27"/>
      <c r="AS142" s="27"/>
      <c r="AT142" s="25">
        <v>917</v>
      </c>
      <c r="AU142" s="26">
        <v>6</v>
      </c>
      <c r="AV142" s="27"/>
      <c r="AW142" s="35"/>
      <c r="AX142" s="25"/>
      <c r="AY142" s="26"/>
      <c r="AZ142" s="26"/>
      <c r="BA142" s="29"/>
      <c r="BB142" s="25"/>
      <c r="BC142" s="26"/>
      <c r="BD142" s="30"/>
      <c r="BE142" s="29"/>
      <c r="BF142" s="25">
        <v>900</v>
      </c>
      <c r="BG142" s="26">
        <v>9</v>
      </c>
      <c r="BH142" s="27"/>
      <c r="BI142" s="28"/>
    </row>
    <row r="143" spans="1:61" x14ac:dyDescent="0.2">
      <c r="A143" s="38" t="s">
        <v>682</v>
      </c>
      <c r="B143" s="39">
        <v>132</v>
      </c>
      <c r="AA143" s="26"/>
      <c r="AJ143" s="27"/>
      <c r="AK143" s="28"/>
      <c r="AN143" s="27"/>
      <c r="AO143" s="28"/>
    </row>
    <row r="144" spans="1:61" x14ac:dyDescent="0.2">
      <c r="A144" s="38" t="s">
        <v>683</v>
      </c>
      <c r="B144" s="39">
        <v>96</v>
      </c>
      <c r="AC144" s="31">
        <v>216737360.72999996</v>
      </c>
      <c r="AG144" s="32">
        <v>776748.66999999993</v>
      </c>
      <c r="AK144" s="31">
        <v>1107013.4500000002</v>
      </c>
      <c r="AO144" s="31">
        <v>38258742.920000009</v>
      </c>
      <c r="AS144" s="31">
        <v>0</v>
      </c>
      <c r="AW144" s="31">
        <v>11670119.999999991</v>
      </c>
      <c r="BA144" s="31">
        <v>0</v>
      </c>
      <c r="BE144" s="31"/>
      <c r="BI144" s="31">
        <v>1952272.8000000007</v>
      </c>
    </row>
    <row r="145" spans="1:61" x14ac:dyDescent="0.2">
      <c r="A145" s="38" t="s">
        <v>684</v>
      </c>
      <c r="B145" s="39">
        <v>947</v>
      </c>
    </row>
    <row r="146" spans="1:61" x14ac:dyDescent="0.2">
      <c r="A146" s="38" t="s">
        <v>685</v>
      </c>
      <c r="B146" s="39">
        <v>97</v>
      </c>
    </row>
    <row r="147" spans="1:61" x14ac:dyDescent="0.2">
      <c r="A147" s="38" t="s">
        <v>686</v>
      </c>
      <c r="B147" s="39">
        <v>98</v>
      </c>
      <c r="Z147"/>
      <c r="AA147"/>
      <c r="AB147"/>
      <c r="AH147"/>
      <c r="AI147"/>
      <c r="AJ147"/>
      <c r="AK147"/>
      <c r="AM147"/>
      <c r="AN147"/>
      <c r="AO147"/>
      <c r="AT147"/>
      <c r="AU147"/>
      <c r="AV147"/>
      <c r="AX147"/>
      <c r="AY147"/>
      <c r="AZ147"/>
      <c r="BI147" s="31">
        <v>0</v>
      </c>
    </row>
    <row r="148" spans="1:61" x14ac:dyDescent="0.2">
      <c r="Z148" s="47"/>
      <c r="AA148" s="47"/>
      <c r="AB148" s="47"/>
      <c r="AD148" s="47"/>
      <c r="AE148" s="47"/>
      <c r="AF148" s="47"/>
      <c r="AH148" s="47"/>
      <c r="AI148" s="47"/>
      <c r="AJ148" s="47"/>
      <c r="AK148" s="47"/>
      <c r="AM148" s="47"/>
      <c r="AN148" s="47"/>
      <c r="AO148" s="47"/>
      <c r="AT148" s="47"/>
      <c r="AU148" s="47"/>
      <c r="AV148" s="47"/>
      <c r="AX148" s="47"/>
      <c r="AY148" s="47"/>
      <c r="AZ148" s="47"/>
    </row>
    <row r="149" spans="1:61" x14ac:dyDescent="0.2">
      <c r="Y149" s="25">
        <v>1</v>
      </c>
      <c r="Z149" s="48"/>
      <c r="AA149" s="48"/>
      <c r="AB149" s="43"/>
      <c r="AC149" s="25"/>
      <c r="AD149" s="48"/>
      <c r="AE149" s="48"/>
      <c r="AF149" s="43"/>
      <c r="AG149" s="25"/>
      <c r="AH149" s="48"/>
      <c r="AI149" s="48"/>
      <c r="AJ149" s="43"/>
      <c r="AK149" s="48"/>
      <c r="AL149" s="25"/>
      <c r="AM149" s="48"/>
      <c r="AN149" s="48"/>
      <c r="AO149" s="43"/>
      <c r="AS149" s="25"/>
      <c r="AT149" s="48"/>
      <c r="AU149" s="48"/>
      <c r="AV149" s="43"/>
      <c r="AW149" s="25"/>
      <c r="AX149" s="48"/>
      <c r="AY149" s="48"/>
      <c r="AZ149" s="43"/>
    </row>
    <row r="150" spans="1:61" x14ac:dyDescent="0.2">
      <c r="Y150" s="25">
        <v>2</v>
      </c>
      <c r="Z150" s="48"/>
      <c r="AA150" s="48"/>
      <c r="AB150" s="43"/>
      <c r="AC150" s="25"/>
      <c r="AD150" s="48"/>
      <c r="AE150" s="48"/>
      <c r="AF150" s="43"/>
      <c r="AG150" s="25"/>
      <c r="AH150" s="48"/>
      <c r="AI150" s="48"/>
      <c r="AJ150" s="43"/>
      <c r="AK150" s="48"/>
      <c r="AL150" s="25"/>
      <c r="AM150" s="48"/>
      <c r="AN150" s="48"/>
      <c r="AO150" s="43"/>
      <c r="AS150" s="25"/>
      <c r="AT150" s="48"/>
      <c r="AU150" s="48"/>
      <c r="AV150" s="43"/>
      <c r="AW150" s="25"/>
      <c r="AX150" s="48"/>
      <c r="AY150" s="48"/>
      <c r="AZ150" s="43"/>
    </row>
    <row r="151" spans="1:61" x14ac:dyDescent="0.2">
      <c r="Y151" s="25">
        <v>3</v>
      </c>
      <c r="Z151" s="48"/>
      <c r="AA151" s="48"/>
      <c r="AB151" s="43"/>
      <c r="AC151" s="25"/>
      <c r="AD151" s="48"/>
      <c r="AE151" s="48"/>
      <c r="AF151" s="43"/>
      <c r="AG151" s="25"/>
      <c r="AH151" s="48"/>
      <c r="AI151" s="48"/>
      <c r="AJ151" s="43"/>
      <c r="AK151" s="48"/>
      <c r="AL151" s="25"/>
      <c r="AM151" s="48"/>
      <c r="AN151" s="48"/>
      <c r="AO151" s="43"/>
      <c r="AS151" s="25"/>
      <c r="AT151" s="48"/>
      <c r="AU151" s="48"/>
      <c r="AV151" s="43"/>
      <c r="AW151" s="25"/>
      <c r="AX151" s="48"/>
      <c r="AY151" s="48"/>
      <c r="AZ151" s="43"/>
      <c r="BF151" s="33"/>
      <c r="BG151" s="33"/>
      <c r="BH151" s="33"/>
    </row>
    <row r="152" spans="1:61" x14ac:dyDescent="0.2">
      <c r="Y152" s="25">
        <v>4</v>
      </c>
      <c r="Z152" s="48"/>
      <c r="AA152" s="48"/>
      <c r="AB152" s="43"/>
      <c r="AC152" s="25"/>
      <c r="AD152" s="48"/>
      <c r="AE152" s="48"/>
      <c r="AF152" s="43"/>
      <c r="AG152" s="25"/>
      <c r="AH152" s="48"/>
      <c r="AI152" s="48"/>
      <c r="AJ152" s="43"/>
      <c r="AK152" s="48"/>
      <c r="AL152" s="25"/>
      <c r="AM152" s="48"/>
      <c r="AN152" s="48"/>
      <c r="AO152" s="43"/>
      <c r="AS152" s="25"/>
      <c r="AT152" s="48"/>
      <c r="AU152" s="48"/>
      <c r="AV152" s="43"/>
      <c r="AW152" s="25"/>
      <c r="AX152" s="48"/>
      <c r="AY152" s="48"/>
      <c r="AZ152" s="43"/>
      <c r="BF152" s="36"/>
      <c r="BG152" s="36"/>
      <c r="BH152" s="37"/>
    </row>
    <row r="153" spans="1:61" x14ac:dyDescent="0.2">
      <c r="Y153" s="25">
        <v>5</v>
      </c>
      <c r="Z153" s="48"/>
      <c r="AA153" s="48"/>
      <c r="AB153" s="43"/>
      <c r="AC153" s="25"/>
      <c r="AD153" s="48"/>
      <c r="AE153" s="48"/>
      <c r="AF153" s="43"/>
      <c r="AG153" s="25"/>
      <c r="AH153" s="48"/>
      <c r="AI153" s="48"/>
      <c r="AJ153" s="43"/>
      <c r="AK153" s="48"/>
      <c r="AL153" s="25"/>
      <c r="AM153" s="48"/>
      <c r="AN153" s="48"/>
      <c r="AO153" s="43"/>
      <c r="AS153" s="25"/>
      <c r="AT153" s="48"/>
      <c r="AU153" s="48"/>
      <c r="AV153" s="43"/>
      <c r="AW153" s="25"/>
      <c r="AX153" s="48"/>
      <c r="AY153" s="48"/>
      <c r="AZ153" s="43"/>
      <c r="BF153" s="36"/>
      <c r="BG153" s="36"/>
      <c r="BH153" s="37"/>
    </row>
    <row r="154" spans="1:61" x14ac:dyDescent="0.2">
      <c r="Y154" s="25">
        <v>6</v>
      </c>
      <c r="Z154" s="48"/>
      <c r="AA154" s="48"/>
      <c r="AB154" s="43"/>
      <c r="AC154" s="25"/>
      <c r="AD154" s="48"/>
      <c r="AE154" s="48"/>
      <c r="AF154" s="43"/>
      <c r="AG154" s="25"/>
      <c r="AH154" s="48"/>
      <c r="AI154" s="48"/>
      <c r="AJ154" s="43"/>
      <c r="AK154" s="48"/>
      <c r="AL154" s="25"/>
      <c r="AM154" s="48"/>
      <c r="AN154" s="48"/>
      <c r="AO154" s="43"/>
      <c r="AS154" s="25"/>
      <c r="AT154" s="48"/>
      <c r="AU154" s="48"/>
      <c r="AV154" s="43"/>
      <c r="AW154" s="25"/>
      <c r="AX154" s="48"/>
      <c r="AY154" s="48"/>
      <c r="AZ154" s="43"/>
      <c r="BF154" s="36"/>
      <c r="BG154" s="36"/>
      <c r="BH154" s="37"/>
    </row>
    <row r="155" spans="1:61" x14ac:dyDescent="0.2">
      <c r="Y155" s="25">
        <v>7</v>
      </c>
      <c r="Z155" s="48"/>
      <c r="AA155" s="48"/>
      <c r="AB155" s="43"/>
      <c r="AC155" s="25"/>
      <c r="AD155" s="48"/>
      <c r="AE155" s="48"/>
      <c r="AF155" s="43"/>
      <c r="AG155" s="25"/>
      <c r="AH155" s="48"/>
      <c r="AI155" s="48"/>
      <c r="AJ155" s="43"/>
      <c r="AK155" s="48"/>
      <c r="AL155" s="25"/>
      <c r="AM155" s="48"/>
      <c r="AN155" s="48"/>
      <c r="AO155" s="43"/>
      <c r="AS155" s="25"/>
      <c r="AT155" s="48"/>
      <c r="AU155" s="48"/>
      <c r="AV155" s="43"/>
      <c r="AW155" s="25"/>
      <c r="AX155" s="48"/>
      <c r="AY155" s="48"/>
      <c r="AZ155" s="43"/>
      <c r="BF155" s="36"/>
      <c r="BG155" s="36"/>
      <c r="BH155" s="37"/>
    </row>
    <row r="156" spans="1:61" x14ac:dyDescent="0.2">
      <c r="Y156" s="25">
        <v>8</v>
      </c>
      <c r="Z156" s="48"/>
      <c r="AA156" s="48"/>
      <c r="AB156" s="43"/>
      <c r="AC156" s="25"/>
      <c r="AD156" s="48"/>
      <c r="AE156" s="48"/>
      <c r="AF156" s="43"/>
      <c r="AG156" s="25"/>
      <c r="AH156" s="48"/>
      <c r="AI156" s="48"/>
      <c r="AJ156" s="43"/>
      <c r="AK156" s="48"/>
      <c r="AL156" s="25"/>
      <c r="AM156" s="48"/>
      <c r="AN156" s="48"/>
      <c r="AO156" s="43"/>
      <c r="AS156" s="25"/>
      <c r="AT156" s="48"/>
      <c r="AU156" s="48"/>
      <c r="AV156" s="43"/>
      <c r="AW156" s="25"/>
      <c r="AX156" s="48"/>
      <c r="AY156" s="48"/>
      <c r="AZ156" s="43"/>
      <c r="BF156" s="36"/>
      <c r="BG156" s="36"/>
      <c r="BH156" s="37"/>
    </row>
    <row r="157" spans="1:61" x14ac:dyDescent="0.2">
      <c r="Y157" s="25">
        <v>9</v>
      </c>
      <c r="Z157" s="48"/>
      <c r="AA157" s="48"/>
      <c r="AB157" s="43"/>
      <c r="AC157" s="25"/>
      <c r="AD157" s="48"/>
      <c r="AE157" s="48"/>
      <c r="AF157" s="43"/>
      <c r="AG157" s="25"/>
      <c r="AH157" s="48"/>
      <c r="AI157" s="48"/>
      <c r="AJ157" s="43"/>
      <c r="AK157" s="48"/>
      <c r="AL157" s="25"/>
      <c r="AM157" s="48"/>
      <c r="AN157" s="48"/>
      <c r="AO157" s="43"/>
      <c r="AS157" s="25"/>
      <c r="AT157" s="48"/>
      <c r="AU157" s="48"/>
      <c r="AV157" s="43"/>
      <c r="AW157" s="25"/>
      <c r="AX157" s="48"/>
      <c r="AY157" s="48"/>
      <c r="AZ157" s="43"/>
      <c r="BF157" s="36"/>
      <c r="BG157" s="36"/>
      <c r="BH157" s="37"/>
    </row>
    <row r="158" spans="1:61" x14ac:dyDescent="0.2">
      <c r="Y158" s="25">
        <v>10</v>
      </c>
      <c r="Z158" s="48"/>
      <c r="AA158" s="48"/>
      <c r="AB158" s="43"/>
      <c r="AC158" s="25"/>
      <c r="AD158" s="48"/>
      <c r="AE158" s="48"/>
      <c r="AF158" s="43"/>
      <c r="AG158" s="25"/>
      <c r="AH158" s="48"/>
      <c r="AI158" s="48"/>
      <c r="AJ158" s="43"/>
      <c r="AK158" s="48"/>
      <c r="AL158" s="25"/>
      <c r="AM158" s="48"/>
      <c r="AN158" s="48"/>
      <c r="AO158" s="43"/>
      <c r="AS158" s="25"/>
      <c r="AT158" s="48"/>
      <c r="AU158" s="48"/>
      <c r="AV158" s="43"/>
      <c r="AW158" s="25"/>
      <c r="AX158" s="48"/>
      <c r="AY158" s="48"/>
      <c r="AZ158" s="43"/>
      <c r="BF158" s="36"/>
      <c r="BG158" s="36"/>
      <c r="BH158" s="37"/>
    </row>
    <row r="159" spans="1:61" x14ac:dyDescent="0.2">
      <c r="Y159" s="25">
        <v>11</v>
      </c>
      <c r="Z159" s="48"/>
      <c r="AA159" s="48"/>
      <c r="AB159" s="43"/>
      <c r="AC159" s="25"/>
      <c r="AD159" s="48"/>
      <c r="AE159" s="48"/>
      <c r="AF159" s="43"/>
      <c r="AG159" s="25"/>
      <c r="AH159" s="48"/>
      <c r="AI159" s="48"/>
      <c r="AJ159" s="43"/>
      <c r="AK159" s="48"/>
      <c r="AL159" s="25"/>
      <c r="AM159" s="48"/>
      <c r="AN159" s="48"/>
      <c r="AO159" s="43"/>
      <c r="AS159" s="25"/>
      <c r="AT159" s="48"/>
      <c r="AU159" s="48"/>
      <c r="AV159" s="43"/>
      <c r="AW159" s="25"/>
      <c r="AX159" s="48"/>
      <c r="AY159" s="48"/>
      <c r="AZ159" s="43"/>
      <c r="BF159" s="36"/>
      <c r="BG159" s="36"/>
      <c r="BH159" s="37"/>
    </row>
    <row r="160" spans="1:61" x14ac:dyDescent="0.2">
      <c r="Y160" s="25">
        <v>12</v>
      </c>
      <c r="Z160" s="48"/>
      <c r="AA160" s="48"/>
      <c r="AB160" s="43"/>
      <c r="AC160" s="25"/>
      <c r="AD160" s="48"/>
      <c r="AE160" s="48"/>
      <c r="AF160" s="43"/>
      <c r="AG160" s="25"/>
      <c r="AH160" s="48"/>
      <c r="AI160" s="48"/>
      <c r="AJ160" s="43"/>
      <c r="AK160" s="48"/>
      <c r="AL160" s="25"/>
      <c r="AM160" s="48"/>
      <c r="AN160" s="48"/>
      <c r="AO160" s="43"/>
      <c r="AS160" s="25"/>
      <c r="AT160" s="48"/>
      <c r="AU160" s="48"/>
      <c r="AV160" s="43"/>
      <c r="AW160" s="25"/>
      <c r="AX160" s="48"/>
      <c r="AY160" s="48"/>
      <c r="AZ160" s="43"/>
      <c r="BF160" s="36"/>
      <c r="BG160" s="36"/>
      <c r="BH160" s="37"/>
    </row>
    <row r="161" spans="25:60" x14ac:dyDescent="0.2">
      <c r="Y161" s="25">
        <v>13</v>
      </c>
      <c r="Z161" s="48"/>
      <c r="AA161" s="48"/>
      <c r="AB161" s="43"/>
      <c r="AC161" s="25"/>
      <c r="AD161" s="48"/>
      <c r="AE161" s="48"/>
      <c r="AF161" s="43"/>
      <c r="AG161" s="25"/>
      <c r="AH161" s="48"/>
      <c r="AI161" s="48"/>
      <c r="AJ161" s="43"/>
      <c r="AK161" s="48"/>
      <c r="AL161" s="25"/>
      <c r="AM161" s="48"/>
      <c r="AN161" s="48"/>
      <c r="AO161" s="43"/>
      <c r="AS161" s="25"/>
      <c r="AT161" s="48"/>
      <c r="AU161" s="48"/>
      <c r="AV161" s="43"/>
      <c r="AW161" s="25"/>
      <c r="AX161" s="48"/>
      <c r="AY161" s="48"/>
      <c r="AZ161" s="43"/>
      <c r="BF161" s="36"/>
      <c r="BG161" s="36"/>
      <c r="BH161" s="37"/>
    </row>
    <row r="162" spans="25:60" x14ac:dyDescent="0.2">
      <c r="Y162" s="25">
        <v>14</v>
      </c>
      <c r="Z162" s="48"/>
      <c r="AA162" s="48"/>
      <c r="AB162" s="43"/>
      <c r="AC162" s="25"/>
      <c r="AD162" s="48"/>
      <c r="AE162" s="48"/>
      <c r="AF162" s="43"/>
      <c r="AG162" s="25"/>
      <c r="AH162" s="48"/>
      <c r="AI162" s="48"/>
      <c r="AJ162" s="43"/>
      <c r="AK162" s="48"/>
      <c r="AL162" s="25"/>
      <c r="AM162" s="48"/>
      <c r="AN162" s="48"/>
      <c r="AO162" s="43"/>
      <c r="AS162" s="25"/>
      <c r="AT162" s="48"/>
      <c r="AU162" s="48"/>
      <c r="AV162" s="43"/>
      <c r="AW162" s="25"/>
      <c r="AX162" s="48"/>
      <c r="AY162" s="48"/>
      <c r="AZ162" s="43"/>
      <c r="BF162" s="36"/>
      <c r="BG162" s="36"/>
      <c r="BH162" s="37"/>
    </row>
    <row r="163" spans="25:60" x14ac:dyDescent="0.2">
      <c r="Y163" s="25">
        <v>15</v>
      </c>
      <c r="Z163" s="48"/>
      <c r="AA163" s="48"/>
      <c r="AB163" s="43"/>
      <c r="AC163" s="25"/>
      <c r="AD163" s="48"/>
      <c r="AE163" s="48"/>
      <c r="AF163" s="43"/>
      <c r="AG163" s="25"/>
      <c r="AH163" s="48"/>
      <c r="AI163" s="48"/>
      <c r="AJ163" s="43"/>
      <c r="AK163" s="48"/>
      <c r="AL163" s="25"/>
      <c r="AM163" s="48"/>
      <c r="AN163" s="48"/>
      <c r="AO163" s="43"/>
      <c r="AS163" s="25"/>
      <c r="AT163" s="48"/>
      <c r="AU163" s="48"/>
      <c r="AV163" s="43"/>
      <c r="AW163" s="25"/>
      <c r="AX163" s="48"/>
      <c r="AY163" s="48"/>
      <c r="AZ163" s="43"/>
      <c r="BF163" s="36"/>
      <c r="BG163" s="36"/>
      <c r="BH163" s="37"/>
    </row>
    <row r="164" spans="25:60" x14ac:dyDescent="0.2">
      <c r="Y164" s="25">
        <v>16</v>
      </c>
      <c r="Z164" s="48"/>
      <c r="AA164" s="48"/>
      <c r="AB164" s="43"/>
      <c r="AC164" s="25"/>
      <c r="AD164" s="48"/>
      <c r="AE164" s="48"/>
      <c r="AF164" s="43"/>
      <c r="AG164" s="25"/>
      <c r="AH164" s="48"/>
      <c r="AI164" s="48"/>
      <c r="AJ164" s="43"/>
      <c r="AK164" s="48"/>
      <c r="AL164" s="25"/>
      <c r="AM164" s="48"/>
      <c r="AN164" s="48"/>
      <c r="AO164" s="43"/>
      <c r="AS164" s="25"/>
      <c r="AT164" s="48"/>
      <c r="AU164" s="48"/>
      <c r="AV164" s="43"/>
      <c r="AW164" s="25"/>
      <c r="AX164" s="48"/>
      <c r="AY164" s="48"/>
      <c r="AZ164" s="43"/>
      <c r="BF164" s="36"/>
      <c r="BG164" s="36"/>
      <c r="BH164" s="37"/>
    </row>
    <row r="165" spans="25:60" x14ac:dyDescent="0.2">
      <c r="Y165" s="25">
        <v>17</v>
      </c>
      <c r="Z165" s="48"/>
      <c r="AA165" s="48"/>
      <c r="AB165" s="43"/>
      <c r="AC165" s="25"/>
      <c r="AD165" s="48"/>
      <c r="AE165" s="48"/>
      <c r="AF165" s="43"/>
      <c r="AG165" s="25"/>
      <c r="AH165" s="48"/>
      <c r="AI165" s="48"/>
      <c r="AJ165" s="43"/>
      <c r="AK165" s="48"/>
      <c r="AL165" s="25"/>
      <c r="AM165" s="48"/>
      <c r="AN165" s="48"/>
      <c r="AO165" s="43"/>
      <c r="AS165" s="25"/>
      <c r="AT165" s="48"/>
      <c r="AU165" s="48"/>
      <c r="AV165" s="43"/>
      <c r="AW165" s="25"/>
      <c r="AX165" s="48"/>
      <c r="AY165" s="48"/>
      <c r="AZ165" s="43"/>
      <c r="BF165" s="36"/>
      <c r="BG165" s="36"/>
      <c r="BH165" s="37"/>
    </row>
    <row r="166" spans="25:60" x14ac:dyDescent="0.2">
      <c r="Y166" s="25">
        <v>18</v>
      </c>
      <c r="Z166" s="48"/>
      <c r="AA166" s="48"/>
      <c r="AB166" s="43"/>
      <c r="AC166" s="25"/>
      <c r="AD166" s="48"/>
      <c r="AE166" s="48"/>
      <c r="AF166" s="43"/>
      <c r="AG166" s="25"/>
      <c r="AH166" s="48"/>
      <c r="AI166" s="48"/>
      <c r="AJ166" s="43"/>
      <c r="AK166" s="48"/>
      <c r="AL166" s="25"/>
      <c r="AM166" s="48"/>
      <c r="AN166" s="48"/>
      <c r="AO166" s="43"/>
      <c r="AS166" s="25"/>
      <c r="AT166" s="48"/>
      <c r="AU166" s="48"/>
      <c r="AV166" s="43"/>
      <c r="AW166" s="25"/>
      <c r="AX166" s="48"/>
      <c r="AY166" s="48"/>
      <c r="AZ166" s="43"/>
      <c r="BF166" s="36"/>
      <c r="BG166" s="36"/>
      <c r="BH166" s="37"/>
    </row>
    <row r="167" spans="25:60" x14ac:dyDescent="0.2">
      <c r="Y167" s="25">
        <v>19</v>
      </c>
      <c r="Z167" s="48"/>
      <c r="AA167" s="48"/>
      <c r="AB167" s="43"/>
      <c r="AC167" s="25"/>
      <c r="AD167" s="48"/>
      <c r="AE167" s="48"/>
      <c r="AF167" s="43"/>
      <c r="AG167" s="25"/>
      <c r="AH167" s="48"/>
      <c r="AI167" s="48"/>
      <c r="AJ167" s="43"/>
      <c r="AK167" s="48"/>
      <c r="AL167" s="25"/>
      <c r="AM167" s="48"/>
      <c r="AN167" s="48"/>
      <c r="AO167" s="43"/>
      <c r="AS167" s="25"/>
      <c r="AT167" s="48"/>
      <c r="AU167" s="48"/>
      <c r="AV167" s="43"/>
      <c r="AW167" s="25"/>
      <c r="AX167" s="48"/>
      <c r="AY167" s="48"/>
      <c r="AZ167" s="43"/>
      <c r="BF167" s="36"/>
      <c r="BG167" s="36"/>
      <c r="BH167" s="37"/>
    </row>
    <row r="168" spans="25:60" x14ac:dyDescent="0.2">
      <c r="Y168" s="25">
        <v>20</v>
      </c>
      <c r="Z168" s="48"/>
      <c r="AA168" s="48"/>
      <c r="AB168" s="43"/>
      <c r="AC168" s="25"/>
      <c r="AD168" s="48"/>
      <c r="AE168" s="48"/>
      <c r="AF168" s="43"/>
      <c r="AG168" s="25"/>
      <c r="AH168" s="48"/>
      <c r="AI168" s="48"/>
      <c r="AJ168" s="43"/>
      <c r="AK168" s="48"/>
      <c r="AL168" s="25"/>
      <c r="AM168" s="48"/>
      <c r="AN168" s="48"/>
      <c r="AO168" s="43"/>
      <c r="AS168" s="25"/>
      <c r="AT168" s="48"/>
      <c r="AU168" s="48"/>
      <c r="AV168" s="43"/>
      <c r="AW168" s="25"/>
      <c r="AX168" s="48"/>
      <c r="AY168" s="48"/>
      <c r="AZ168" s="43"/>
      <c r="BF168" s="36"/>
      <c r="BG168" s="36"/>
      <c r="BH168" s="37"/>
    </row>
    <row r="169" spans="25:60" x14ac:dyDescent="0.2">
      <c r="Y169" s="25">
        <v>21</v>
      </c>
      <c r="Z169" s="48"/>
      <c r="AA169" s="48"/>
      <c r="AB169" s="43"/>
      <c r="AC169" s="25"/>
      <c r="AD169" s="48"/>
      <c r="AE169" s="48"/>
      <c r="AF169" s="43"/>
      <c r="AG169" s="25"/>
      <c r="AH169" s="48"/>
      <c r="AI169" s="48"/>
      <c r="AJ169" s="43"/>
      <c r="AK169" s="48"/>
      <c r="AL169" s="25"/>
      <c r="AM169" s="48"/>
      <c r="AN169" s="48"/>
      <c r="AO169" s="43"/>
      <c r="AS169" s="25"/>
      <c r="AT169" s="48"/>
      <c r="AU169" s="48"/>
      <c r="AV169" s="43"/>
      <c r="AW169" s="25"/>
      <c r="AX169" s="48"/>
      <c r="AY169" s="48"/>
      <c r="AZ169" s="43"/>
      <c r="BF169" s="36"/>
      <c r="BG169" s="36"/>
      <c r="BH169" s="37"/>
    </row>
    <row r="170" spans="25:60" x14ac:dyDescent="0.2">
      <c r="Y170" s="25">
        <v>22</v>
      </c>
      <c r="Z170" s="48"/>
      <c r="AA170" s="48"/>
      <c r="AB170" s="43"/>
      <c r="AC170" s="25"/>
      <c r="AD170" s="48"/>
      <c r="AE170" s="48"/>
      <c r="AF170" s="43"/>
      <c r="AG170" s="25"/>
      <c r="AH170" s="48"/>
      <c r="AI170" s="48"/>
      <c r="AJ170" s="43"/>
      <c r="AK170" s="48"/>
      <c r="AL170" s="25"/>
      <c r="AM170" s="48"/>
      <c r="AN170" s="48"/>
      <c r="AO170" s="43"/>
      <c r="AS170" s="25"/>
      <c r="AT170" s="48"/>
      <c r="AU170" s="48"/>
      <c r="AV170" s="43"/>
      <c r="AW170" s="25"/>
      <c r="AX170" s="48"/>
      <c r="AY170" s="48"/>
      <c r="AZ170" s="43"/>
      <c r="BF170" s="36"/>
      <c r="BG170" s="36"/>
      <c r="BH170" s="37"/>
    </row>
    <row r="171" spans="25:60" x14ac:dyDescent="0.2">
      <c r="Y171" s="25">
        <v>23</v>
      </c>
      <c r="Z171" s="48"/>
      <c r="AA171" s="48"/>
      <c r="AB171" s="43"/>
      <c r="AC171" s="25"/>
      <c r="AD171" s="48"/>
      <c r="AE171" s="48"/>
      <c r="AF171" s="43"/>
      <c r="AG171" s="25"/>
      <c r="AH171" s="48"/>
      <c r="AI171" s="48"/>
      <c r="AJ171" s="43"/>
      <c r="AK171" s="48"/>
      <c r="AL171" s="25"/>
      <c r="AM171" s="48"/>
      <c r="AN171" s="48"/>
      <c r="AO171" s="43"/>
      <c r="AS171" s="25"/>
      <c r="AT171" s="48"/>
      <c r="AU171" s="48"/>
      <c r="AV171" s="43"/>
      <c r="AW171" s="25"/>
      <c r="AX171" s="48"/>
      <c r="AY171" s="48"/>
      <c r="AZ171" s="43"/>
      <c r="BF171" s="36"/>
      <c r="BG171" s="36"/>
      <c r="BH171" s="37"/>
    </row>
    <row r="172" spans="25:60" x14ac:dyDescent="0.2">
      <c r="Y172" s="25">
        <v>24</v>
      </c>
      <c r="Z172" s="48"/>
      <c r="AA172" s="48"/>
      <c r="AB172" s="43"/>
      <c r="AC172" s="25"/>
      <c r="AD172" s="48"/>
      <c r="AE172" s="48"/>
      <c r="AF172" s="43"/>
      <c r="AG172" s="25"/>
      <c r="AH172" s="48"/>
      <c r="AI172" s="48"/>
      <c r="AJ172" s="43"/>
      <c r="AK172" s="48"/>
      <c r="AL172" s="25"/>
      <c r="AM172" s="48"/>
      <c r="AN172" s="48"/>
      <c r="AO172" s="43"/>
      <c r="AS172" s="25"/>
      <c r="AT172" s="48"/>
      <c r="AU172" s="48"/>
      <c r="AV172" s="43"/>
      <c r="AW172" s="25"/>
      <c r="AX172" s="48"/>
      <c r="AY172" s="48"/>
      <c r="AZ172" s="43"/>
      <c r="BF172" s="36"/>
      <c r="BG172" s="36"/>
      <c r="BH172" s="37"/>
    </row>
    <row r="173" spans="25:60" x14ac:dyDescent="0.2">
      <c r="Y173" s="25">
        <v>25</v>
      </c>
      <c r="Z173" s="48"/>
      <c r="AA173" s="48"/>
      <c r="AB173" s="43"/>
      <c r="AC173" s="25"/>
      <c r="AD173" s="48"/>
      <c r="AE173" s="48"/>
      <c r="AF173" s="43"/>
      <c r="AG173" s="25"/>
      <c r="AH173" s="48"/>
      <c r="AI173" s="48"/>
      <c r="AJ173" s="43"/>
      <c r="AK173" s="48"/>
      <c r="AL173" s="25"/>
      <c r="AM173" s="48"/>
      <c r="AN173" s="48"/>
      <c r="AO173" s="43"/>
      <c r="AS173" s="25"/>
      <c r="AT173" s="48"/>
      <c r="AU173" s="48"/>
      <c r="AV173" s="43"/>
      <c r="AW173" s="25"/>
      <c r="AX173" s="48"/>
      <c r="AY173" s="48"/>
      <c r="AZ173" s="43"/>
      <c r="BF173" s="36"/>
      <c r="BG173" s="36"/>
      <c r="BH173" s="37"/>
    </row>
    <row r="174" spans="25:60" x14ac:dyDescent="0.2">
      <c r="Y174" s="25">
        <v>26</v>
      </c>
      <c r="Z174" s="48"/>
      <c r="AA174" s="48"/>
      <c r="AB174" s="43"/>
      <c r="AC174" s="25"/>
      <c r="AD174" s="48"/>
      <c r="AE174" s="48"/>
      <c r="AF174" s="43"/>
      <c r="AG174" s="25"/>
      <c r="AH174" s="48"/>
      <c r="AI174" s="48"/>
      <c r="AJ174" s="43"/>
      <c r="AK174" s="48"/>
      <c r="AL174" s="25"/>
      <c r="AM174" s="48"/>
      <c r="AN174" s="48"/>
      <c r="AO174" s="43"/>
      <c r="AS174" s="25"/>
      <c r="AT174" s="48"/>
      <c r="AU174" s="48"/>
      <c r="AV174" s="43"/>
      <c r="AW174" s="25"/>
      <c r="AX174" s="48"/>
      <c r="AY174" s="48"/>
      <c r="AZ174" s="43"/>
      <c r="BF174" s="36"/>
      <c r="BG174" s="36"/>
      <c r="BH174" s="37"/>
    </row>
    <row r="175" spans="25:60" x14ac:dyDescent="0.2">
      <c r="Y175" s="25">
        <v>27</v>
      </c>
      <c r="Z175" s="48"/>
      <c r="AA175" s="48"/>
      <c r="AB175" s="43"/>
      <c r="AC175" s="25"/>
      <c r="AD175" s="48"/>
      <c r="AE175" s="48"/>
      <c r="AF175" s="43"/>
      <c r="AG175" s="25"/>
      <c r="AH175" s="48"/>
      <c r="AI175" s="48"/>
      <c r="AJ175" s="43"/>
      <c r="AK175" s="48"/>
      <c r="AL175" s="25"/>
      <c r="AM175" s="48"/>
      <c r="AN175" s="48"/>
      <c r="AO175" s="43"/>
      <c r="AS175" s="25"/>
      <c r="AT175" s="48"/>
      <c r="AU175" s="48"/>
      <c r="AV175" s="43"/>
      <c r="AW175" s="25"/>
      <c r="AX175" s="48"/>
      <c r="AY175" s="48"/>
      <c r="AZ175" s="43"/>
      <c r="BF175" s="36"/>
      <c r="BG175" s="36"/>
      <c r="BH175" s="37"/>
    </row>
    <row r="176" spans="25:60" x14ac:dyDescent="0.2">
      <c r="Y176" s="25">
        <v>28</v>
      </c>
      <c r="Z176" s="48"/>
      <c r="AA176" s="48"/>
      <c r="AB176" s="43"/>
      <c r="AC176" s="25"/>
      <c r="AD176" s="48"/>
      <c r="AE176" s="48"/>
      <c r="AF176" s="43"/>
      <c r="AG176" s="25"/>
      <c r="AH176" s="48"/>
      <c r="AI176" s="48"/>
      <c r="AJ176" s="43"/>
      <c r="AK176" s="48"/>
      <c r="AL176" s="25"/>
      <c r="AM176" s="48"/>
      <c r="AN176" s="48"/>
      <c r="AO176" s="43"/>
      <c r="AS176" s="25"/>
      <c r="AT176" s="48"/>
      <c r="AU176" s="48"/>
      <c r="AV176" s="43"/>
      <c r="AW176" s="25"/>
      <c r="AX176" s="48"/>
      <c r="AY176" s="48"/>
      <c r="AZ176" s="43"/>
      <c r="BF176" s="36"/>
      <c r="BG176" s="36"/>
      <c r="BH176" s="37"/>
    </row>
    <row r="177" spans="25:60" x14ac:dyDescent="0.2">
      <c r="Y177" s="25">
        <v>29</v>
      </c>
      <c r="Z177" s="48"/>
      <c r="AA177" s="48"/>
      <c r="AB177" s="43"/>
      <c r="AC177" s="25"/>
      <c r="AD177" s="48"/>
      <c r="AE177" s="48"/>
      <c r="AF177" s="43"/>
      <c r="AG177" s="25"/>
      <c r="AH177" s="48"/>
      <c r="AI177" s="48"/>
      <c r="AJ177" s="43"/>
      <c r="AK177" s="48"/>
      <c r="AL177" s="25"/>
      <c r="AM177" s="48"/>
      <c r="AN177" s="48"/>
      <c r="AO177" s="43"/>
      <c r="AS177" s="25"/>
      <c r="AT177" s="48"/>
      <c r="AU177" s="48"/>
      <c r="AV177" s="43"/>
      <c r="AW177" s="25"/>
      <c r="AX177" s="48"/>
      <c r="AY177" s="48"/>
      <c r="AZ177" s="43"/>
      <c r="BF177" s="36"/>
      <c r="BG177" s="36"/>
      <c r="BH177" s="37"/>
    </row>
    <row r="178" spans="25:60" x14ac:dyDescent="0.2">
      <c r="Y178" s="25">
        <v>30</v>
      </c>
      <c r="Z178" s="48"/>
      <c r="AA178" s="48"/>
      <c r="AB178" s="43"/>
      <c r="AC178" s="25"/>
      <c r="AD178" s="48"/>
      <c r="AE178" s="48"/>
      <c r="AF178" s="43"/>
      <c r="AG178" s="25"/>
      <c r="AH178" s="48"/>
      <c r="AI178" s="48"/>
      <c r="AJ178" s="43"/>
      <c r="AK178" s="48"/>
      <c r="AL178" s="25"/>
      <c r="AM178" s="48"/>
      <c r="AN178" s="48"/>
      <c r="AO178" s="43"/>
      <c r="AS178" s="25"/>
      <c r="AT178" s="48"/>
      <c r="AU178" s="48"/>
      <c r="AV178" s="43"/>
      <c r="AW178" s="25"/>
      <c r="AX178" s="48"/>
      <c r="AY178" s="48"/>
      <c r="AZ178" s="43"/>
      <c r="BF178" s="36"/>
      <c r="BG178" s="36"/>
      <c r="BH178" s="37"/>
    </row>
    <row r="179" spans="25:60" x14ac:dyDescent="0.2">
      <c r="Y179" s="25">
        <v>31</v>
      </c>
      <c r="Z179" s="48"/>
      <c r="AA179" s="48"/>
      <c r="AB179" s="43"/>
      <c r="AC179" s="25"/>
      <c r="AD179" s="48"/>
      <c r="AE179" s="48"/>
      <c r="AF179" s="43"/>
      <c r="AG179" s="25"/>
      <c r="AH179" s="48"/>
      <c r="AI179" s="48"/>
      <c r="AJ179" s="43"/>
      <c r="AK179" s="48"/>
      <c r="AL179" s="25"/>
      <c r="AM179" s="48"/>
      <c r="AN179" s="48"/>
      <c r="AO179" s="43"/>
      <c r="AS179" s="25"/>
      <c r="AT179" s="48"/>
      <c r="AU179" s="48"/>
      <c r="AV179" s="43"/>
      <c r="AW179" s="25"/>
      <c r="AX179" s="48"/>
      <c r="AY179" s="48"/>
      <c r="AZ179" s="43"/>
      <c r="BF179" s="36"/>
      <c r="BG179" s="36"/>
      <c r="BH179" s="37"/>
    </row>
    <row r="180" spans="25:60" x14ac:dyDescent="0.2">
      <c r="Y180" s="25">
        <v>32</v>
      </c>
      <c r="Z180" s="48"/>
      <c r="AA180" s="48"/>
      <c r="AB180" s="43"/>
      <c r="AC180" s="25"/>
      <c r="AD180" s="48"/>
      <c r="AE180" s="48"/>
      <c r="AF180" s="43"/>
      <c r="AG180" s="25"/>
      <c r="AH180" s="48"/>
      <c r="AI180" s="48"/>
      <c r="AJ180" s="43"/>
      <c r="AK180" s="48"/>
      <c r="AL180" s="25"/>
      <c r="AM180" s="48"/>
      <c r="AN180" s="48"/>
      <c r="AO180" s="43"/>
      <c r="AS180" s="25"/>
      <c r="AT180" s="48"/>
      <c r="AU180" s="48"/>
      <c r="AV180" s="43"/>
      <c r="AW180" s="25"/>
      <c r="AX180" s="48"/>
      <c r="AY180" s="48"/>
      <c r="AZ180" s="43"/>
      <c r="BF180" s="36"/>
      <c r="BG180" s="36"/>
      <c r="BH180" s="37"/>
    </row>
    <row r="181" spans="25:60" x14ac:dyDescent="0.2">
      <c r="Y181" s="25">
        <v>33</v>
      </c>
      <c r="Z181" s="48"/>
      <c r="AA181" s="48"/>
      <c r="AB181" s="43"/>
      <c r="AC181" s="25"/>
      <c r="AD181" s="48"/>
      <c r="AE181" s="48"/>
      <c r="AF181" s="43"/>
      <c r="AG181" s="25"/>
      <c r="AH181" s="48"/>
      <c r="AI181" s="48"/>
      <c r="AJ181" s="43"/>
      <c r="AK181" s="48"/>
      <c r="AL181" s="25"/>
      <c r="AM181" s="48"/>
      <c r="AN181" s="48"/>
      <c r="AO181" s="43"/>
      <c r="AS181" s="25"/>
      <c r="AT181" s="48"/>
      <c r="AU181" s="48"/>
      <c r="AV181" s="43"/>
      <c r="AW181" s="25"/>
      <c r="AX181" s="48"/>
      <c r="AY181" s="48"/>
      <c r="AZ181" s="43"/>
      <c r="BF181" s="36"/>
      <c r="BG181" s="36"/>
      <c r="BH181" s="37"/>
    </row>
    <row r="182" spans="25:60" x14ac:dyDescent="0.2">
      <c r="Y182" s="25">
        <v>34</v>
      </c>
      <c r="Z182" s="48"/>
      <c r="AA182" s="48"/>
      <c r="AB182" s="43"/>
      <c r="AC182" s="25"/>
      <c r="AD182" s="48"/>
      <c r="AE182" s="48"/>
      <c r="AF182" s="43"/>
      <c r="AG182" s="25"/>
      <c r="AH182" s="48"/>
      <c r="AI182" s="48"/>
      <c r="AJ182" s="43"/>
      <c r="AK182" s="48"/>
      <c r="AL182" s="25"/>
      <c r="AM182" s="48"/>
      <c r="AN182" s="48"/>
      <c r="AO182" s="43"/>
      <c r="AS182" s="25"/>
      <c r="AT182" s="48"/>
      <c r="AU182" s="48"/>
      <c r="AV182" s="43"/>
      <c r="AW182" s="25"/>
      <c r="AX182" s="48"/>
      <c r="AY182" s="48"/>
      <c r="AZ182" s="43"/>
      <c r="BF182" s="36"/>
      <c r="BG182" s="36"/>
      <c r="BH182" s="37"/>
    </row>
    <row r="183" spans="25:60" x14ac:dyDescent="0.2">
      <c r="Y183" s="25">
        <v>35</v>
      </c>
      <c r="Z183" s="48"/>
      <c r="AA183" s="48"/>
      <c r="AB183" s="43"/>
      <c r="AC183" s="25"/>
      <c r="AD183" s="48"/>
      <c r="AE183" s="48"/>
      <c r="AF183" s="43"/>
      <c r="AG183" s="25"/>
      <c r="AH183" s="48"/>
      <c r="AI183" s="48"/>
      <c r="AJ183" s="43"/>
      <c r="AK183" s="48"/>
      <c r="AL183" s="25"/>
      <c r="AM183" s="48"/>
      <c r="AN183" s="48"/>
      <c r="AO183" s="43"/>
      <c r="AS183" s="25"/>
      <c r="AT183" s="48"/>
      <c r="AU183" s="48"/>
      <c r="AV183" s="43"/>
      <c r="AW183" s="25"/>
      <c r="AX183" s="48"/>
      <c r="AY183" s="48"/>
      <c r="AZ183" s="43"/>
      <c r="BF183" s="36"/>
      <c r="BG183" s="36"/>
      <c r="BH183" s="37"/>
    </row>
    <row r="184" spans="25:60" x14ac:dyDescent="0.2">
      <c r="Y184" s="25">
        <v>36</v>
      </c>
      <c r="Z184" s="48"/>
      <c r="AA184" s="48"/>
      <c r="AB184" s="43"/>
      <c r="AC184" s="25"/>
      <c r="AD184" s="48"/>
      <c r="AE184" s="48"/>
      <c r="AF184" s="43"/>
      <c r="AG184" s="25"/>
      <c r="AH184" s="48"/>
      <c r="AI184" s="48"/>
      <c r="AJ184" s="43"/>
      <c r="AK184" s="48"/>
      <c r="AL184" s="25"/>
      <c r="AM184" s="48"/>
      <c r="AN184" s="48"/>
      <c r="AO184" s="43"/>
      <c r="AS184" s="25"/>
      <c r="AT184" s="48"/>
      <c r="AU184" s="48"/>
      <c r="AV184" s="43"/>
      <c r="AW184" s="25"/>
      <c r="AX184" s="48"/>
      <c r="AY184" s="48"/>
      <c r="AZ184" s="43"/>
      <c r="BF184" s="36"/>
      <c r="BG184" s="36"/>
      <c r="BH184" s="37"/>
    </row>
    <row r="185" spans="25:60" x14ac:dyDescent="0.2">
      <c r="Y185" s="25">
        <v>37</v>
      </c>
      <c r="Z185" s="48"/>
      <c r="AA185" s="48"/>
      <c r="AB185" s="43"/>
      <c r="AC185" s="25"/>
      <c r="AD185" s="48"/>
      <c r="AE185" s="48"/>
      <c r="AF185" s="43"/>
      <c r="AG185" s="25"/>
      <c r="AH185" s="48"/>
      <c r="AI185" s="48"/>
      <c r="AJ185" s="43"/>
      <c r="AK185" s="48"/>
      <c r="AL185" s="25"/>
      <c r="AM185" s="48"/>
      <c r="AN185" s="48"/>
      <c r="AO185" s="43"/>
      <c r="AS185" s="25"/>
      <c r="AT185" s="48"/>
      <c r="AU185" s="48"/>
      <c r="AV185" s="43"/>
      <c r="AW185" s="25"/>
      <c r="AX185" s="48"/>
      <c r="AY185" s="48"/>
      <c r="AZ185" s="43"/>
      <c r="BF185" s="36"/>
      <c r="BG185" s="36"/>
      <c r="BH185" s="37"/>
    </row>
    <row r="186" spans="25:60" x14ac:dyDescent="0.2">
      <c r="Y186" s="25">
        <v>38</v>
      </c>
      <c r="Z186" s="48"/>
      <c r="AA186" s="48"/>
      <c r="AB186" s="43"/>
      <c r="AC186" s="25"/>
      <c r="AD186" s="48"/>
      <c r="AE186" s="48"/>
      <c r="AF186" s="43"/>
      <c r="AG186" s="25"/>
      <c r="AH186" s="48"/>
      <c r="AI186" s="48"/>
      <c r="AJ186" s="43"/>
      <c r="AK186" s="48"/>
      <c r="AL186" s="25"/>
      <c r="AM186" s="48"/>
      <c r="AN186" s="48"/>
      <c r="AO186" s="43"/>
      <c r="AS186" s="25"/>
      <c r="AT186" s="48"/>
      <c r="AU186" s="48"/>
      <c r="AV186" s="43"/>
      <c r="AW186" s="25"/>
      <c r="AX186" s="48"/>
      <c r="AY186" s="48"/>
      <c r="AZ186" s="43"/>
      <c r="BF186" s="36"/>
      <c r="BG186" s="36"/>
      <c r="BH186" s="37"/>
    </row>
    <row r="187" spans="25:60" x14ac:dyDescent="0.2">
      <c r="Y187" s="25">
        <v>39</v>
      </c>
      <c r="Z187" s="48"/>
      <c r="AA187" s="48"/>
      <c r="AB187" s="43"/>
      <c r="AC187" s="25"/>
      <c r="AD187" s="48"/>
      <c r="AE187" s="48"/>
      <c r="AF187" s="43"/>
      <c r="AG187" s="25"/>
      <c r="AH187" s="48"/>
      <c r="AI187" s="48"/>
      <c r="AJ187" s="43"/>
      <c r="AK187" s="48"/>
      <c r="AL187" s="25"/>
      <c r="AM187" s="48"/>
      <c r="AN187" s="48"/>
      <c r="AO187" s="43"/>
      <c r="AS187" s="25"/>
      <c r="AT187" s="48"/>
      <c r="AU187" s="48"/>
      <c r="AV187" s="43"/>
      <c r="AW187" s="25"/>
      <c r="AX187" s="48"/>
      <c r="AY187" s="48"/>
      <c r="AZ187" s="43"/>
    </row>
    <row r="188" spans="25:60" x14ac:dyDescent="0.2">
      <c r="Y188" s="25">
        <v>40</v>
      </c>
      <c r="Z188" s="48"/>
      <c r="AA188" s="48"/>
      <c r="AB188" s="43"/>
      <c r="AC188" s="25"/>
      <c r="AD188" s="48"/>
      <c r="AE188" s="48"/>
      <c r="AF188" s="43"/>
      <c r="AG188" s="25"/>
      <c r="AH188" s="48"/>
      <c r="AI188" s="48"/>
      <c r="AJ188" s="43"/>
      <c r="AK188" s="48"/>
      <c r="AL188" s="25"/>
      <c r="AM188" s="48"/>
      <c r="AN188" s="48"/>
      <c r="AO188" s="43"/>
      <c r="AS188" s="25"/>
      <c r="AT188" s="48"/>
      <c r="AU188" s="48"/>
      <c r="AV188" s="43"/>
      <c r="AW188" s="25"/>
      <c r="AX188" s="48"/>
      <c r="AY188" s="48"/>
      <c r="AZ188" s="43"/>
    </row>
    <row r="189" spans="25:60" x14ac:dyDescent="0.2">
      <c r="Y189" s="25">
        <v>41</v>
      </c>
      <c r="Z189" s="48"/>
      <c r="AA189" s="48"/>
      <c r="AB189" s="43"/>
      <c r="AC189" s="25"/>
      <c r="AD189" s="48"/>
      <c r="AE189" s="48"/>
      <c r="AF189" s="43"/>
      <c r="AG189" s="25"/>
      <c r="AH189" s="48"/>
      <c r="AI189" s="48"/>
      <c r="AJ189" s="43"/>
      <c r="AK189" s="48"/>
      <c r="AL189" s="25"/>
      <c r="AM189" s="48"/>
      <c r="AN189" s="48"/>
      <c r="AO189" s="43"/>
      <c r="AS189" s="25"/>
      <c r="AT189" s="48"/>
      <c r="AU189" s="48"/>
      <c r="AV189" s="43"/>
      <c r="AW189" s="25"/>
      <c r="AX189" s="48"/>
      <c r="AY189" s="48"/>
      <c r="AZ189" s="43"/>
    </row>
    <row r="190" spans="25:60" x14ac:dyDescent="0.2">
      <c r="Y190" s="25">
        <v>42</v>
      </c>
      <c r="Z190" s="48"/>
      <c r="AA190" s="48"/>
      <c r="AB190" s="43"/>
      <c r="AC190" s="25"/>
      <c r="AD190" s="48"/>
      <c r="AE190" s="48"/>
      <c r="AF190" s="43"/>
      <c r="AG190" s="25"/>
      <c r="AH190" s="48"/>
      <c r="AI190" s="48"/>
      <c r="AJ190" s="43"/>
      <c r="AK190" s="48"/>
      <c r="AL190" s="25"/>
      <c r="AM190" s="48"/>
      <c r="AN190" s="48"/>
      <c r="AO190" s="43"/>
      <c r="AS190" s="25"/>
      <c r="AT190" s="48"/>
      <c r="AU190" s="48"/>
      <c r="AV190" s="43"/>
      <c r="AW190" s="25"/>
      <c r="AX190" s="48"/>
      <c r="AY190" s="48"/>
      <c r="AZ190" s="43"/>
      <c r="BF190" s="33"/>
      <c r="BG190" s="33"/>
      <c r="BH190" s="33"/>
    </row>
    <row r="191" spans="25:60" x14ac:dyDescent="0.2">
      <c r="Y191" s="25">
        <v>43</v>
      </c>
      <c r="Z191" s="48"/>
      <c r="AA191" s="48"/>
      <c r="AB191" s="43"/>
      <c r="AC191" s="25"/>
      <c r="AD191" s="48"/>
      <c r="AE191" s="48"/>
      <c r="AF191" s="43"/>
      <c r="AG191" s="25"/>
      <c r="AH191" s="48"/>
      <c r="AI191" s="48"/>
      <c r="AJ191" s="43"/>
      <c r="AK191" s="48"/>
      <c r="AL191" s="25"/>
      <c r="AM191" s="48"/>
      <c r="AN191" s="48"/>
      <c r="AO191" s="43"/>
      <c r="AS191" s="25"/>
      <c r="AT191" s="48"/>
      <c r="AU191" s="48"/>
      <c r="AV191" s="43"/>
      <c r="AW191" s="25"/>
      <c r="AX191" s="48"/>
      <c r="AY191" s="48"/>
      <c r="AZ191" s="43"/>
      <c r="BF191" s="34"/>
      <c r="BG191" s="34"/>
      <c r="BH191" s="35"/>
    </row>
    <row r="192" spans="25:60" x14ac:dyDescent="0.2">
      <c r="Y192" s="25">
        <v>44</v>
      </c>
      <c r="Z192" s="48"/>
      <c r="AA192" s="48"/>
      <c r="AB192" s="43"/>
      <c r="AC192" s="25"/>
      <c r="AD192" s="48"/>
      <c r="AE192" s="48"/>
      <c r="AF192" s="43"/>
      <c r="AG192" s="25"/>
      <c r="AH192" s="48"/>
      <c r="AI192" s="48"/>
      <c r="AJ192" s="43"/>
      <c r="AK192" s="48"/>
      <c r="AL192" s="25"/>
      <c r="AM192" s="48"/>
      <c r="AN192" s="48"/>
      <c r="AO192" s="43"/>
      <c r="AS192" s="25"/>
      <c r="AT192" s="48"/>
      <c r="AU192" s="48"/>
      <c r="AV192" s="43"/>
      <c r="AW192" s="25"/>
      <c r="AX192" s="48"/>
      <c r="AY192" s="48"/>
      <c r="AZ192" s="43"/>
      <c r="BF192" s="34"/>
      <c r="BG192" s="34"/>
      <c r="BH192" s="35"/>
    </row>
    <row r="193" spans="25:60" x14ac:dyDescent="0.2">
      <c r="Y193" s="25">
        <v>45</v>
      </c>
      <c r="Z193" s="48"/>
      <c r="AA193" s="48"/>
      <c r="AB193" s="43"/>
      <c r="AC193" s="25"/>
      <c r="AD193" s="48"/>
      <c r="AE193" s="48"/>
      <c r="AF193" s="43"/>
      <c r="AG193" s="25"/>
      <c r="AH193" s="48"/>
      <c r="AI193" s="48"/>
      <c r="AJ193" s="43"/>
      <c r="AK193" s="48"/>
      <c r="AL193" s="25"/>
      <c r="AM193" s="48"/>
      <c r="AN193" s="48"/>
      <c r="AO193" s="43"/>
      <c r="AS193" s="25"/>
      <c r="AT193" s="48"/>
      <c r="AU193" s="48"/>
      <c r="AV193" s="43"/>
      <c r="AW193" s="25"/>
      <c r="AX193" s="48"/>
      <c r="AY193" s="48"/>
      <c r="AZ193" s="43"/>
      <c r="BF193" s="34"/>
      <c r="BG193" s="34"/>
      <c r="BH193" s="35"/>
    </row>
    <row r="194" spans="25:60" x14ac:dyDescent="0.2">
      <c r="Y194" s="25">
        <v>46</v>
      </c>
      <c r="Z194" s="48"/>
      <c r="AA194" s="48"/>
      <c r="AB194" s="43"/>
      <c r="AC194" s="25"/>
      <c r="AD194" s="48"/>
      <c r="AE194" s="48"/>
      <c r="AF194" s="43"/>
      <c r="AG194" s="25"/>
      <c r="AH194" s="48"/>
      <c r="AI194" s="48"/>
      <c r="AJ194" s="43"/>
      <c r="AK194" s="48"/>
      <c r="AL194" s="25"/>
      <c r="AM194" s="48"/>
      <c r="AN194" s="48"/>
      <c r="AO194" s="43"/>
      <c r="AS194" s="25"/>
      <c r="AT194" s="48"/>
      <c r="AU194" s="48"/>
      <c r="AV194" s="43"/>
      <c r="AW194" s="25"/>
      <c r="AX194" s="48"/>
      <c r="AY194" s="48"/>
      <c r="AZ194" s="43"/>
      <c r="BF194" s="34"/>
      <c r="BG194" s="34"/>
      <c r="BH194" s="35"/>
    </row>
    <row r="195" spans="25:60" x14ac:dyDescent="0.2">
      <c r="Y195" s="25">
        <v>47</v>
      </c>
      <c r="Z195" s="48"/>
      <c r="AA195" s="48"/>
      <c r="AB195" s="43"/>
      <c r="AC195" s="25"/>
      <c r="AD195" s="48"/>
      <c r="AE195" s="48"/>
      <c r="AF195" s="43"/>
      <c r="AG195" s="25"/>
      <c r="AH195" s="48"/>
      <c r="AI195" s="48"/>
      <c r="AJ195" s="43"/>
      <c r="AK195" s="48"/>
      <c r="AL195" s="25"/>
      <c r="AM195" s="48"/>
      <c r="AN195" s="48"/>
      <c r="AO195" s="43"/>
      <c r="AS195" s="25"/>
      <c r="AT195" s="48"/>
      <c r="AU195" s="48"/>
      <c r="AV195" s="43"/>
      <c r="AW195" s="25"/>
      <c r="AX195" s="48"/>
      <c r="AY195" s="48"/>
      <c r="AZ195" s="43"/>
      <c r="BF195" s="34"/>
      <c r="BG195" s="34"/>
      <c r="BH195" s="35"/>
    </row>
    <row r="196" spans="25:60" x14ac:dyDescent="0.2">
      <c r="Y196" s="25">
        <v>48</v>
      </c>
      <c r="Z196" s="48"/>
      <c r="AA196" s="48"/>
      <c r="AB196" s="43"/>
      <c r="AC196" s="25"/>
      <c r="AD196" s="48"/>
      <c r="AE196" s="48"/>
      <c r="AF196" s="43"/>
      <c r="AG196" s="25"/>
      <c r="AH196" s="48"/>
      <c r="AI196" s="48"/>
      <c r="AJ196" s="43"/>
      <c r="AK196" s="48"/>
      <c r="AL196" s="25"/>
      <c r="AM196" s="48"/>
      <c r="AN196" s="48"/>
      <c r="AO196" s="43"/>
      <c r="AS196" s="25"/>
      <c r="AT196" s="48"/>
      <c r="AU196" s="48"/>
      <c r="AV196" s="43"/>
      <c r="AW196" s="25"/>
      <c r="AX196" s="48"/>
      <c r="AY196" s="48"/>
      <c r="AZ196" s="43"/>
      <c r="BF196" s="34"/>
      <c r="BG196" s="34"/>
      <c r="BH196" s="35"/>
    </row>
    <row r="197" spans="25:60" x14ac:dyDescent="0.2">
      <c r="Y197" s="25">
        <v>49</v>
      </c>
      <c r="Z197" s="48"/>
      <c r="AA197" s="48"/>
      <c r="AB197" s="43"/>
      <c r="AC197" s="25"/>
      <c r="AD197" s="48"/>
      <c r="AE197" s="48"/>
      <c r="AF197" s="43"/>
      <c r="AG197" s="25"/>
      <c r="AH197" s="48"/>
      <c r="AI197" s="48"/>
      <c r="AJ197" s="43"/>
      <c r="AK197" s="48"/>
      <c r="AL197" s="25"/>
      <c r="AM197" s="48"/>
      <c r="AN197" s="48"/>
      <c r="AO197" s="43"/>
      <c r="AS197" s="25"/>
      <c r="AT197" s="48"/>
      <c r="AU197" s="48"/>
      <c r="AV197" s="43"/>
      <c r="AW197" s="25"/>
      <c r="AX197" s="48"/>
      <c r="AY197" s="48"/>
      <c r="AZ197" s="43"/>
      <c r="BF197" s="34"/>
      <c r="BG197" s="34"/>
      <c r="BH197" s="35"/>
    </row>
    <row r="198" spans="25:60" x14ac:dyDescent="0.2">
      <c r="Y198" s="25">
        <v>50</v>
      </c>
      <c r="Z198" s="48"/>
      <c r="AA198" s="48"/>
      <c r="AB198" s="43"/>
      <c r="AC198" s="25"/>
      <c r="AD198" s="48"/>
      <c r="AE198" s="48"/>
      <c r="AF198" s="43"/>
      <c r="AG198" s="25"/>
      <c r="AH198" s="48"/>
      <c r="AI198" s="48"/>
      <c r="AJ198" s="43"/>
      <c r="AK198" s="48"/>
      <c r="AL198" s="25"/>
      <c r="AM198" s="48"/>
      <c r="AN198" s="48"/>
      <c r="AO198" s="43"/>
      <c r="AS198" s="25"/>
      <c r="AT198" s="48"/>
      <c r="AU198" s="48"/>
      <c r="AV198" s="43"/>
      <c r="AW198" s="25"/>
      <c r="AX198" s="48"/>
      <c r="AY198" s="48"/>
      <c r="AZ198" s="43"/>
      <c r="BF198" s="34"/>
      <c r="BG198" s="34"/>
      <c r="BH198" s="35"/>
    </row>
    <row r="199" spans="25:60" x14ac:dyDescent="0.2">
      <c r="Y199" s="25">
        <v>51</v>
      </c>
      <c r="Z199" s="48"/>
      <c r="AA199" s="48"/>
      <c r="AB199" s="43"/>
      <c r="AC199" s="25"/>
      <c r="AD199" s="48"/>
      <c r="AE199" s="48"/>
      <c r="AF199" s="43"/>
      <c r="AG199" s="25"/>
      <c r="AH199" s="48"/>
      <c r="AI199" s="48"/>
      <c r="AJ199" s="43"/>
      <c r="AK199" s="48"/>
      <c r="AL199" s="25"/>
      <c r="AM199" s="48"/>
      <c r="AN199" s="48"/>
      <c r="AO199" s="43"/>
      <c r="AS199" s="25"/>
      <c r="AT199" s="48"/>
      <c r="AU199" s="48"/>
      <c r="AV199" s="43"/>
      <c r="AW199" s="25"/>
      <c r="AX199" s="48"/>
      <c r="AY199" s="48"/>
      <c r="AZ199" s="43"/>
      <c r="BF199" s="34"/>
      <c r="BG199" s="34"/>
      <c r="BH199" s="35"/>
    </row>
    <row r="200" spans="25:60" x14ac:dyDescent="0.2">
      <c r="Y200" s="25">
        <v>52</v>
      </c>
      <c r="Z200" s="48"/>
      <c r="AA200" s="48"/>
      <c r="AB200" s="43"/>
      <c r="AC200" s="25"/>
      <c r="AD200" s="48"/>
      <c r="AE200" s="48"/>
      <c r="AF200" s="43"/>
      <c r="AG200" s="25"/>
      <c r="AH200" s="48"/>
      <c r="AI200" s="48"/>
      <c r="AJ200" s="43"/>
      <c r="AK200" s="48"/>
      <c r="AL200" s="25"/>
      <c r="AM200" s="48"/>
      <c r="AN200" s="48"/>
      <c r="AO200" s="43"/>
      <c r="AS200" s="25"/>
      <c r="AT200" s="48"/>
      <c r="AU200" s="48"/>
      <c r="AV200" s="43"/>
      <c r="AW200" s="25"/>
      <c r="AX200" s="48"/>
      <c r="AY200" s="48"/>
      <c r="AZ200" s="43"/>
      <c r="BF200" s="34"/>
      <c r="BG200" s="34"/>
      <c r="BH200" s="35"/>
    </row>
    <row r="201" spans="25:60" x14ac:dyDescent="0.2">
      <c r="Y201" s="25">
        <v>53</v>
      </c>
      <c r="Z201" s="48"/>
      <c r="AA201" s="48"/>
      <c r="AB201" s="43"/>
      <c r="AC201" s="25"/>
      <c r="AD201" s="48"/>
      <c r="AE201" s="48"/>
      <c r="AF201" s="43"/>
      <c r="AG201" s="25"/>
      <c r="AH201" s="48"/>
      <c r="AI201" s="48"/>
      <c r="AJ201" s="43"/>
      <c r="AK201" s="48"/>
      <c r="AL201" s="25"/>
      <c r="AM201" s="48"/>
      <c r="AN201" s="48"/>
      <c r="AO201" s="43"/>
      <c r="AS201" s="25"/>
      <c r="AT201" s="48"/>
      <c r="AU201" s="48"/>
      <c r="AV201" s="43"/>
      <c r="AW201" s="25"/>
      <c r="AX201" s="48"/>
      <c r="AY201" s="48"/>
      <c r="AZ201" s="43"/>
      <c r="BF201" s="34"/>
      <c r="BG201" s="34"/>
      <c r="BH201" s="35"/>
    </row>
    <row r="202" spans="25:60" x14ac:dyDescent="0.2">
      <c r="Y202" s="25">
        <v>54</v>
      </c>
      <c r="Z202" s="48"/>
      <c r="AA202" s="48"/>
      <c r="AB202" s="43"/>
      <c r="AC202" s="25"/>
      <c r="AD202" s="48"/>
      <c r="AE202" s="48"/>
      <c r="AF202" s="43"/>
      <c r="AG202" s="25"/>
      <c r="AH202" s="48"/>
      <c r="AI202" s="48"/>
      <c r="AJ202" s="43"/>
      <c r="AK202" s="48"/>
      <c r="AL202" s="25"/>
      <c r="AM202" s="48"/>
      <c r="AN202" s="48"/>
      <c r="AO202" s="43"/>
      <c r="AS202" s="25"/>
      <c r="AT202" s="48"/>
      <c r="AU202" s="48"/>
      <c r="AV202" s="43"/>
      <c r="AW202" s="25"/>
      <c r="AX202" s="48"/>
      <c r="AY202" s="48"/>
      <c r="AZ202" s="43"/>
      <c r="BF202" s="34"/>
      <c r="BG202" s="34"/>
      <c r="BH202" s="35"/>
    </row>
    <row r="203" spans="25:60" x14ac:dyDescent="0.2">
      <c r="Y203" s="25">
        <v>55</v>
      </c>
      <c r="Z203" s="48"/>
      <c r="AA203" s="48"/>
      <c r="AB203" s="43"/>
      <c r="AC203" s="25"/>
      <c r="AD203" s="48"/>
      <c r="AE203" s="48"/>
      <c r="AF203" s="43"/>
      <c r="AG203" s="25"/>
      <c r="AH203" s="48"/>
      <c r="AI203" s="48"/>
      <c r="AJ203" s="43"/>
      <c r="AK203" s="48"/>
      <c r="AL203" s="25"/>
      <c r="AM203" s="48"/>
      <c r="AN203" s="48"/>
      <c r="AO203" s="43"/>
      <c r="AS203" s="25"/>
      <c r="AT203" s="48"/>
      <c r="AU203" s="48"/>
      <c r="AV203" s="43"/>
      <c r="AW203" s="25"/>
      <c r="AX203" s="48"/>
      <c r="AY203" s="48"/>
      <c r="AZ203" s="43"/>
      <c r="BF203" s="34"/>
      <c r="BG203" s="34"/>
      <c r="BH203" s="35"/>
    </row>
    <row r="204" spans="25:60" x14ac:dyDescent="0.2">
      <c r="Y204" s="25">
        <v>56</v>
      </c>
      <c r="Z204" s="48"/>
      <c r="AA204" s="48"/>
      <c r="AB204" s="43"/>
      <c r="AC204" s="25"/>
      <c r="AD204" s="48"/>
      <c r="AE204" s="48"/>
      <c r="AF204" s="43"/>
      <c r="AG204" s="25"/>
      <c r="AH204" s="48"/>
      <c r="AI204" s="48"/>
      <c r="AJ204" s="43"/>
      <c r="AK204" s="48"/>
      <c r="AL204" s="25"/>
      <c r="AM204" s="48"/>
      <c r="AN204" s="48"/>
      <c r="AO204" s="43"/>
      <c r="AS204" s="25"/>
      <c r="AT204" s="48"/>
      <c r="AU204" s="48"/>
      <c r="AV204" s="43"/>
      <c r="AW204" s="25"/>
      <c r="AX204" s="48"/>
      <c r="AY204" s="48"/>
      <c r="AZ204" s="43"/>
      <c r="BF204" s="34"/>
      <c r="BG204" s="34"/>
      <c r="BH204" s="35"/>
    </row>
    <row r="205" spans="25:60" x14ac:dyDescent="0.2">
      <c r="Y205" s="25">
        <v>57</v>
      </c>
      <c r="Z205" s="48"/>
      <c r="AA205" s="48"/>
      <c r="AB205" s="43"/>
      <c r="AC205" s="25"/>
      <c r="AD205" s="48"/>
      <c r="AE205" s="48"/>
      <c r="AF205" s="43"/>
      <c r="AG205" s="25"/>
      <c r="AH205" s="48"/>
      <c r="AI205" s="48"/>
      <c r="AJ205" s="43"/>
      <c r="AK205" s="48"/>
      <c r="AL205" s="25"/>
      <c r="AM205" s="48"/>
      <c r="AN205" s="48"/>
      <c r="AO205" s="43"/>
      <c r="AS205" s="25"/>
      <c r="AT205" s="48"/>
      <c r="AU205" s="48"/>
      <c r="AV205" s="43"/>
      <c r="AW205" s="25"/>
      <c r="AX205" s="48"/>
      <c r="AY205" s="48"/>
      <c r="AZ205" s="43"/>
      <c r="BF205" s="34"/>
      <c r="BG205" s="34"/>
      <c r="BH205" s="35"/>
    </row>
    <row r="206" spans="25:60" x14ac:dyDescent="0.2">
      <c r="Y206" s="25">
        <v>58</v>
      </c>
      <c r="Z206" s="48"/>
      <c r="AA206" s="48"/>
      <c r="AB206" s="43"/>
      <c r="AC206" s="25"/>
      <c r="AD206" s="48"/>
      <c r="AE206" s="48"/>
      <c r="AF206" s="43"/>
      <c r="AG206" s="25"/>
      <c r="AH206" s="48"/>
      <c r="AI206" s="48"/>
      <c r="AJ206" s="43"/>
      <c r="AK206" s="48"/>
      <c r="AL206" s="25"/>
      <c r="AM206" s="48"/>
      <c r="AN206" s="48"/>
      <c r="AO206" s="43"/>
      <c r="AS206" s="25"/>
      <c r="AT206" s="48"/>
      <c r="AU206" s="48"/>
      <c r="AV206" s="43"/>
      <c r="AW206" s="25"/>
      <c r="AX206" s="48"/>
      <c r="AY206" s="48"/>
      <c r="AZ206" s="43"/>
      <c r="BF206" s="34"/>
      <c r="BG206" s="34"/>
      <c r="BH206" s="35"/>
    </row>
    <row r="207" spans="25:60" x14ac:dyDescent="0.2">
      <c r="Y207" s="25">
        <v>59</v>
      </c>
      <c r="Z207" s="48"/>
      <c r="AA207" s="48"/>
      <c r="AB207" s="43"/>
      <c r="AC207" s="25"/>
      <c r="AD207" s="48"/>
      <c r="AE207" s="48"/>
      <c r="AF207" s="43"/>
      <c r="AG207" s="25"/>
      <c r="AH207" s="48"/>
      <c r="AI207" s="48"/>
      <c r="AJ207" s="43"/>
      <c r="AK207" s="48"/>
      <c r="AL207" s="25"/>
      <c r="AM207" s="48"/>
      <c r="AN207" s="48"/>
      <c r="AO207" s="43"/>
      <c r="AS207" s="25"/>
      <c r="AT207" s="48"/>
      <c r="AU207" s="48"/>
      <c r="AV207" s="43"/>
      <c r="AW207" s="25"/>
      <c r="AX207" s="48"/>
      <c r="AY207" s="48"/>
      <c r="AZ207" s="43"/>
      <c r="BF207" s="34"/>
      <c r="BG207" s="34"/>
      <c r="BH207" s="35"/>
    </row>
    <row r="208" spans="25:60" x14ac:dyDescent="0.2">
      <c r="Y208" s="25">
        <v>60</v>
      </c>
      <c r="Z208" s="48"/>
      <c r="AA208" s="48"/>
      <c r="AB208" s="43"/>
      <c r="AC208" s="25"/>
      <c r="AD208" s="48"/>
      <c r="AE208" s="48"/>
      <c r="AF208" s="43"/>
      <c r="AG208" s="25"/>
      <c r="AH208" s="48"/>
      <c r="AI208" s="48"/>
      <c r="AJ208" s="43"/>
      <c r="AK208" s="48"/>
      <c r="AL208" s="25"/>
      <c r="AM208" s="48"/>
      <c r="AN208" s="48"/>
      <c r="AO208" s="43"/>
      <c r="AS208" s="25"/>
      <c r="AT208" s="48"/>
      <c r="AU208" s="48"/>
      <c r="AV208" s="43"/>
      <c r="AW208" s="25"/>
      <c r="AX208" s="48"/>
      <c r="AY208" s="48"/>
      <c r="AZ208" s="43"/>
      <c r="BF208" s="34"/>
      <c r="BG208" s="34"/>
      <c r="BH208" s="35"/>
    </row>
    <row r="209" spans="25:60" x14ac:dyDescent="0.2">
      <c r="Y209" s="25">
        <v>62</v>
      </c>
      <c r="Z209" s="48"/>
      <c r="AA209" s="48"/>
      <c r="AB209" s="43"/>
      <c r="AC209" s="25"/>
      <c r="AD209" s="48"/>
      <c r="AE209" s="48"/>
      <c r="AF209" s="43"/>
      <c r="AG209" s="25"/>
      <c r="AH209" s="48"/>
      <c r="AI209" s="48"/>
      <c r="AJ209" s="43"/>
      <c r="AK209" s="48"/>
      <c r="AL209" s="25"/>
      <c r="AM209" s="48"/>
      <c r="AN209" s="48"/>
      <c r="AO209" s="43"/>
      <c r="AS209" s="25"/>
      <c r="AT209" s="48"/>
      <c r="AU209" s="48"/>
      <c r="AV209" s="43"/>
      <c r="AW209" s="25"/>
      <c r="AX209" s="48"/>
      <c r="AY209" s="48"/>
      <c r="AZ209" s="43"/>
      <c r="BF209" s="34"/>
      <c r="BG209" s="34"/>
      <c r="BH209" s="35"/>
    </row>
    <row r="210" spans="25:60" x14ac:dyDescent="0.2">
      <c r="Y210" s="25">
        <v>63</v>
      </c>
      <c r="Z210" s="48"/>
      <c r="AA210" s="48"/>
      <c r="AB210" s="43"/>
      <c r="AC210" s="25"/>
      <c r="AD210" s="48"/>
      <c r="AE210" s="48"/>
      <c r="AF210" s="43"/>
      <c r="AG210" s="25"/>
      <c r="AH210" s="48"/>
      <c r="AI210" s="48"/>
      <c r="AJ210" s="43"/>
      <c r="AK210" s="48"/>
      <c r="AL210" s="25"/>
      <c r="AM210" s="48"/>
      <c r="AN210" s="48"/>
      <c r="AO210" s="43"/>
      <c r="AS210" s="25"/>
      <c r="AT210" s="48"/>
      <c r="AU210" s="48"/>
      <c r="AV210" s="43"/>
      <c r="AW210" s="25"/>
      <c r="AX210" s="48"/>
      <c r="AY210" s="48"/>
      <c r="AZ210" s="43"/>
      <c r="BF210" s="34"/>
      <c r="BG210" s="34"/>
      <c r="BH210" s="35"/>
    </row>
    <row r="211" spans="25:60" x14ac:dyDescent="0.2">
      <c r="Y211" s="25">
        <v>65</v>
      </c>
      <c r="Z211" s="48"/>
      <c r="AA211" s="48"/>
      <c r="AB211" s="43"/>
      <c r="AC211" s="25"/>
      <c r="AD211" s="48"/>
      <c r="AE211" s="48"/>
      <c r="AF211" s="43"/>
      <c r="AG211" s="25"/>
      <c r="AH211" s="48"/>
      <c r="AI211" s="48"/>
      <c r="AJ211" s="43"/>
      <c r="AK211" s="48"/>
      <c r="AL211" s="25"/>
      <c r="AM211" s="48"/>
      <c r="AN211" s="48"/>
      <c r="AO211" s="43"/>
      <c r="AS211" s="25"/>
      <c r="AT211" s="48"/>
      <c r="AU211" s="48"/>
      <c r="AV211" s="43"/>
      <c r="AW211" s="25"/>
      <c r="AX211" s="48"/>
      <c r="AY211" s="48"/>
      <c r="AZ211" s="43"/>
      <c r="BF211" s="34"/>
      <c r="BG211" s="34"/>
      <c r="BH211" s="35"/>
    </row>
    <row r="212" spans="25:60" x14ac:dyDescent="0.2">
      <c r="Y212" s="25">
        <v>66</v>
      </c>
      <c r="Z212" s="48"/>
      <c r="AA212" s="48"/>
      <c r="AB212" s="43"/>
      <c r="AC212" s="25"/>
      <c r="AD212" s="48"/>
      <c r="AE212" s="48"/>
      <c r="AF212" s="43"/>
      <c r="AG212" s="25"/>
      <c r="AH212" s="48"/>
      <c r="AI212" s="48"/>
      <c r="AJ212" s="43"/>
      <c r="AK212" s="48"/>
      <c r="AL212" s="25"/>
      <c r="AM212" s="48"/>
      <c r="AN212" s="48"/>
      <c r="AO212" s="43"/>
      <c r="AS212" s="25"/>
      <c r="AT212" s="48"/>
      <c r="AU212" s="48"/>
      <c r="AV212" s="43"/>
      <c r="AW212" s="25"/>
      <c r="AX212" s="48"/>
      <c r="AY212" s="48"/>
      <c r="AZ212" s="43"/>
      <c r="BF212" s="34"/>
      <c r="BG212" s="34"/>
      <c r="BH212" s="35"/>
    </row>
    <row r="213" spans="25:60" x14ac:dyDescent="0.2">
      <c r="Y213" s="25">
        <v>67</v>
      </c>
      <c r="Z213" s="48"/>
      <c r="AA213" s="48"/>
      <c r="AB213" s="43"/>
      <c r="AC213" s="25"/>
      <c r="AD213" s="48"/>
      <c r="AE213" s="48"/>
      <c r="AF213" s="43"/>
      <c r="AG213" s="25"/>
      <c r="AH213" s="48"/>
      <c r="AI213" s="48"/>
      <c r="AJ213" s="43"/>
      <c r="AK213" s="48"/>
      <c r="AL213" s="25"/>
      <c r="AM213" s="48"/>
      <c r="AN213" s="48"/>
      <c r="AO213" s="43"/>
      <c r="AS213" s="25"/>
      <c r="AT213" s="48"/>
      <c r="AU213" s="48"/>
      <c r="AV213" s="43"/>
      <c r="AW213" s="25"/>
      <c r="AX213" s="48"/>
      <c r="AY213" s="48"/>
      <c r="AZ213" s="43"/>
      <c r="BF213" s="34"/>
      <c r="BG213" s="34"/>
      <c r="BH213" s="35"/>
    </row>
    <row r="214" spans="25:60" x14ac:dyDescent="0.2">
      <c r="Y214" s="25">
        <v>68</v>
      </c>
      <c r="Z214" s="48"/>
      <c r="AA214" s="48"/>
      <c r="AB214" s="43"/>
      <c r="AC214" s="25"/>
      <c r="AD214" s="48"/>
      <c r="AE214" s="48"/>
      <c r="AF214" s="43"/>
      <c r="AG214" s="25"/>
      <c r="AH214" s="48"/>
      <c r="AI214" s="48"/>
      <c r="AJ214" s="43"/>
      <c r="AK214" s="48"/>
      <c r="AL214" s="25"/>
      <c r="AM214" s="48"/>
      <c r="AN214" s="48"/>
      <c r="AO214" s="43"/>
      <c r="AS214" s="25"/>
      <c r="AT214" s="48"/>
      <c r="AU214" s="48"/>
      <c r="AV214" s="43"/>
      <c r="AW214" s="25"/>
      <c r="AX214" s="48"/>
      <c r="AY214" s="48"/>
      <c r="AZ214" s="43"/>
      <c r="BF214" s="34"/>
      <c r="BG214" s="34"/>
      <c r="BH214" s="35"/>
    </row>
    <row r="215" spans="25:60" x14ac:dyDescent="0.2">
      <c r="Y215" s="25">
        <v>69</v>
      </c>
      <c r="Z215" s="48"/>
      <c r="AA215" s="48"/>
      <c r="AB215" s="43"/>
      <c r="AC215" s="25"/>
      <c r="AD215" s="48"/>
      <c r="AE215" s="48"/>
      <c r="AF215" s="43"/>
      <c r="AG215" s="25"/>
      <c r="AH215" s="48"/>
      <c r="AI215" s="48"/>
      <c r="AJ215" s="43"/>
      <c r="AK215" s="48"/>
      <c r="AL215" s="25"/>
      <c r="AM215" s="48"/>
      <c r="AN215" s="48"/>
      <c r="AO215" s="43"/>
      <c r="AS215" s="25"/>
      <c r="AT215" s="48"/>
      <c r="AU215" s="48"/>
      <c r="AV215" s="43"/>
      <c r="AW215" s="25"/>
      <c r="AX215" s="48"/>
      <c r="AY215" s="48"/>
      <c r="AZ215" s="43"/>
      <c r="BF215" s="34"/>
      <c r="BG215" s="34"/>
      <c r="BH215" s="35"/>
    </row>
    <row r="216" spans="25:60" x14ac:dyDescent="0.2">
      <c r="Y216" s="25">
        <v>70</v>
      </c>
      <c r="Z216" s="48"/>
      <c r="AA216" s="48"/>
      <c r="AB216" s="43"/>
      <c r="AC216" s="25"/>
      <c r="AD216" s="48"/>
      <c r="AE216" s="48"/>
      <c r="AF216" s="43"/>
      <c r="AG216" s="25"/>
      <c r="AH216" s="48"/>
      <c r="AI216" s="48"/>
      <c r="AJ216" s="43"/>
      <c r="AK216" s="48"/>
      <c r="AL216" s="25"/>
      <c r="AM216" s="48"/>
      <c r="AN216" s="48"/>
      <c r="AO216" s="43"/>
      <c r="AS216" s="25"/>
      <c r="AT216" s="48"/>
      <c r="AU216" s="48"/>
      <c r="AV216" s="43"/>
      <c r="AW216" s="25"/>
      <c r="AX216" s="48"/>
      <c r="AY216" s="48"/>
      <c r="AZ216" s="43"/>
      <c r="BF216" s="34"/>
      <c r="BG216" s="34"/>
      <c r="BH216" s="35"/>
    </row>
    <row r="217" spans="25:60" x14ac:dyDescent="0.2">
      <c r="Y217" s="25">
        <v>71</v>
      </c>
      <c r="Z217" s="48"/>
      <c r="AA217" s="48"/>
      <c r="AB217" s="43"/>
      <c r="AC217" s="25"/>
      <c r="AD217" s="48"/>
      <c r="AE217" s="48"/>
      <c r="AF217" s="43"/>
      <c r="AG217" s="25"/>
      <c r="AH217" s="48"/>
      <c r="AI217" s="48"/>
      <c r="AJ217" s="43"/>
      <c r="AK217" s="48"/>
      <c r="AL217" s="25"/>
      <c r="AM217" s="48"/>
      <c r="AN217" s="48"/>
      <c r="AO217" s="43"/>
      <c r="AS217" s="25"/>
      <c r="AT217" s="48"/>
      <c r="AU217" s="48"/>
      <c r="AV217" s="43"/>
      <c r="AW217" s="25"/>
      <c r="AX217" s="48"/>
      <c r="AY217" s="48"/>
      <c r="AZ217" s="43"/>
      <c r="BF217" s="34"/>
      <c r="BG217" s="34"/>
      <c r="BH217" s="35"/>
    </row>
    <row r="218" spans="25:60" x14ac:dyDescent="0.2">
      <c r="Y218" s="25">
        <v>72</v>
      </c>
      <c r="Z218" s="48"/>
      <c r="AA218" s="48"/>
      <c r="AB218" s="43"/>
      <c r="AC218" s="25"/>
      <c r="AD218" s="48"/>
      <c r="AE218" s="48"/>
      <c r="AF218" s="43"/>
      <c r="AG218" s="25"/>
      <c r="AH218" s="48"/>
      <c r="AI218" s="48"/>
      <c r="AJ218" s="43"/>
      <c r="AK218" s="48"/>
      <c r="AL218" s="25"/>
      <c r="AM218" s="48"/>
      <c r="AN218" s="48"/>
      <c r="AO218" s="43"/>
      <c r="AS218" s="25"/>
      <c r="AT218" s="48"/>
      <c r="AU218" s="48"/>
      <c r="AV218" s="43"/>
      <c r="AW218" s="25"/>
      <c r="AX218" s="48"/>
      <c r="AY218" s="48"/>
      <c r="AZ218" s="43"/>
      <c r="BF218" s="34"/>
      <c r="BG218" s="34"/>
      <c r="BH218" s="35"/>
    </row>
    <row r="219" spans="25:60" x14ac:dyDescent="0.2">
      <c r="Y219" s="25">
        <v>73</v>
      </c>
      <c r="Z219" s="48"/>
      <c r="AA219" s="48"/>
      <c r="AB219" s="43"/>
      <c r="AC219" s="25"/>
      <c r="AD219" s="48"/>
      <c r="AE219" s="48"/>
      <c r="AF219" s="43"/>
      <c r="AG219" s="25"/>
      <c r="AH219" s="48"/>
      <c r="AI219" s="48"/>
      <c r="AJ219" s="43"/>
      <c r="AK219" s="48"/>
      <c r="AL219" s="25"/>
      <c r="AM219" s="48"/>
      <c r="AN219" s="48"/>
      <c r="AO219" s="43"/>
      <c r="AS219" s="25"/>
      <c r="AT219" s="48"/>
      <c r="AU219" s="48"/>
      <c r="AV219" s="43"/>
      <c r="AW219" s="25"/>
      <c r="AX219" s="48"/>
      <c r="AY219" s="48"/>
      <c r="AZ219" s="43"/>
      <c r="BF219" s="34"/>
      <c r="BG219" s="34"/>
      <c r="BH219" s="35"/>
    </row>
    <row r="220" spans="25:60" x14ac:dyDescent="0.2">
      <c r="Y220" s="25">
        <v>74</v>
      </c>
      <c r="Z220" s="48"/>
      <c r="AA220" s="48"/>
      <c r="AB220" s="43"/>
      <c r="AC220" s="25"/>
      <c r="AD220" s="48"/>
      <c r="AE220" s="48"/>
      <c r="AF220" s="43"/>
      <c r="AG220" s="25"/>
      <c r="AH220" s="48"/>
      <c r="AI220" s="48"/>
      <c r="AJ220" s="43"/>
      <c r="AK220" s="48"/>
      <c r="AL220" s="25"/>
      <c r="AM220" s="48"/>
      <c r="AN220" s="48"/>
      <c r="AO220" s="43"/>
      <c r="AS220" s="25"/>
      <c r="AT220" s="48"/>
      <c r="AU220" s="48"/>
      <c r="AV220" s="43"/>
      <c r="AW220" s="25"/>
      <c r="AX220" s="48"/>
      <c r="AY220" s="48"/>
      <c r="AZ220" s="43"/>
      <c r="BF220" s="34"/>
      <c r="BG220" s="34"/>
      <c r="BH220" s="35"/>
    </row>
    <row r="221" spans="25:60" x14ac:dyDescent="0.2">
      <c r="Y221" s="25">
        <v>75</v>
      </c>
      <c r="Z221" s="48"/>
      <c r="AA221" s="48"/>
      <c r="AB221" s="43"/>
      <c r="AC221" s="25"/>
      <c r="AD221" s="48"/>
      <c r="AE221" s="48"/>
      <c r="AF221" s="43"/>
      <c r="AG221" s="25"/>
      <c r="AH221" s="48"/>
      <c r="AI221" s="48"/>
      <c r="AJ221" s="43"/>
      <c r="AK221" s="48"/>
      <c r="AL221" s="25"/>
      <c r="AM221" s="48"/>
      <c r="AN221" s="48"/>
      <c r="AO221" s="43"/>
      <c r="AS221" s="25"/>
      <c r="AT221" s="48"/>
      <c r="AU221" s="48"/>
      <c r="AV221" s="43"/>
      <c r="AW221" s="25"/>
      <c r="AX221" s="48"/>
      <c r="AY221" s="48"/>
      <c r="AZ221" s="43"/>
      <c r="BF221" s="34"/>
      <c r="BG221" s="34"/>
      <c r="BH221" s="35"/>
    </row>
    <row r="222" spans="25:60" x14ac:dyDescent="0.2">
      <c r="Y222" s="25">
        <v>77</v>
      </c>
      <c r="Z222" s="48"/>
      <c r="AA222" s="48"/>
      <c r="AB222" s="43"/>
      <c r="AC222" s="25"/>
      <c r="AD222" s="48"/>
      <c r="AE222" s="48"/>
      <c r="AF222" s="43"/>
      <c r="AG222" s="25"/>
      <c r="AH222" s="48"/>
      <c r="AI222" s="48"/>
      <c r="AJ222" s="43"/>
      <c r="AK222" s="48"/>
      <c r="AL222" s="25"/>
      <c r="AM222" s="48"/>
      <c r="AN222" s="48"/>
      <c r="AO222" s="43"/>
      <c r="AS222" s="25"/>
      <c r="AT222" s="48"/>
      <c r="AU222" s="48"/>
      <c r="AV222" s="43"/>
      <c r="AW222" s="25"/>
      <c r="AX222" s="48"/>
      <c r="AY222" s="48"/>
      <c r="AZ222" s="43"/>
      <c r="BF222" s="34"/>
      <c r="BG222" s="34"/>
      <c r="BH222" s="35"/>
    </row>
    <row r="223" spans="25:60" x14ac:dyDescent="0.2">
      <c r="Y223" s="25">
        <v>78</v>
      </c>
      <c r="Z223" s="48"/>
      <c r="AA223" s="48"/>
      <c r="AB223" s="43"/>
      <c r="AC223" s="25"/>
      <c r="AD223" s="48"/>
      <c r="AE223" s="48"/>
      <c r="AF223" s="43"/>
      <c r="AG223" s="25"/>
      <c r="AH223" s="48"/>
      <c r="AI223" s="48"/>
      <c r="AJ223" s="43"/>
      <c r="AK223" s="48"/>
      <c r="AL223" s="25"/>
      <c r="AM223" s="48"/>
      <c r="AN223" s="48"/>
      <c r="AO223" s="43"/>
      <c r="AS223" s="25"/>
      <c r="AT223" s="48"/>
      <c r="AU223" s="48"/>
      <c r="AV223" s="43"/>
      <c r="AW223" s="25"/>
      <c r="AX223" s="48"/>
      <c r="AY223" s="48"/>
      <c r="AZ223" s="43"/>
      <c r="BF223" s="34"/>
      <c r="BG223" s="34"/>
      <c r="BH223" s="35"/>
    </row>
    <row r="224" spans="25:60" x14ac:dyDescent="0.2">
      <c r="Y224" s="25">
        <v>79</v>
      </c>
      <c r="Z224" s="48"/>
      <c r="AA224" s="48"/>
      <c r="AB224" s="43"/>
      <c r="AC224" s="25"/>
      <c r="AD224" s="48"/>
      <c r="AE224" s="48"/>
      <c r="AF224" s="43"/>
      <c r="AG224" s="25"/>
      <c r="AH224" s="48"/>
      <c r="AI224" s="48"/>
      <c r="AJ224" s="43"/>
      <c r="AK224" s="48"/>
      <c r="AL224" s="25"/>
      <c r="AM224" s="48"/>
      <c r="AN224" s="48"/>
      <c r="AO224" s="43"/>
      <c r="AS224" s="25"/>
      <c r="AT224" s="48"/>
      <c r="AU224" s="48"/>
      <c r="AV224" s="43"/>
      <c r="AW224" s="25"/>
      <c r="AX224" s="48"/>
      <c r="AY224" s="48"/>
      <c r="AZ224" s="43"/>
      <c r="BF224" s="34"/>
      <c r="BG224" s="34"/>
      <c r="BH224" s="35"/>
    </row>
    <row r="225" spans="25:60" x14ac:dyDescent="0.2">
      <c r="Y225" s="25">
        <v>80</v>
      </c>
      <c r="Z225" s="48"/>
      <c r="AA225" s="48"/>
      <c r="AB225" s="43"/>
      <c r="AC225" s="25"/>
      <c r="AD225" s="48"/>
      <c r="AE225" s="48"/>
      <c r="AF225" s="43"/>
      <c r="AG225" s="25"/>
      <c r="AH225" s="48"/>
      <c r="AI225" s="48"/>
      <c r="AJ225" s="43"/>
      <c r="AK225" s="48"/>
      <c r="AL225" s="25"/>
      <c r="AM225" s="48"/>
      <c r="AN225" s="48"/>
      <c r="AO225" s="43"/>
      <c r="AS225" s="25"/>
      <c r="AT225" s="48"/>
      <c r="AU225" s="48"/>
      <c r="AV225" s="43"/>
      <c r="AW225" s="25"/>
      <c r="AX225" s="48"/>
      <c r="AY225" s="48"/>
      <c r="AZ225" s="43"/>
      <c r="BF225" s="34"/>
      <c r="BG225" s="34"/>
      <c r="BH225" s="35"/>
    </row>
    <row r="226" spans="25:60" x14ac:dyDescent="0.2">
      <c r="Y226" s="25">
        <v>81</v>
      </c>
      <c r="Z226" s="48"/>
      <c r="AA226" s="48"/>
      <c r="AB226" s="43"/>
      <c r="AC226" s="25"/>
      <c r="AD226" s="48"/>
      <c r="AE226" s="48"/>
      <c r="AF226" s="43"/>
      <c r="AG226" s="25"/>
      <c r="AH226" s="48"/>
      <c r="AI226" s="48"/>
      <c r="AJ226" s="43"/>
      <c r="AK226" s="48"/>
      <c r="AL226" s="25"/>
      <c r="AM226" s="48"/>
      <c r="AN226" s="48"/>
      <c r="AO226" s="43"/>
      <c r="AS226" s="25"/>
      <c r="AT226" s="48"/>
      <c r="AU226" s="48"/>
      <c r="AV226" s="43"/>
      <c r="AW226" s="25"/>
      <c r="AX226" s="48"/>
      <c r="AY226" s="48"/>
      <c r="AZ226" s="43"/>
      <c r="BF226" s="34"/>
      <c r="BG226" s="34"/>
      <c r="BH226" s="35"/>
    </row>
    <row r="227" spans="25:60" x14ac:dyDescent="0.2">
      <c r="Y227" s="25">
        <v>82</v>
      </c>
      <c r="Z227" s="48"/>
      <c r="AA227" s="48"/>
      <c r="AB227" s="43"/>
      <c r="AC227" s="25"/>
      <c r="AD227" s="48"/>
      <c r="AE227" s="48"/>
      <c r="AF227" s="43"/>
      <c r="AG227" s="25"/>
      <c r="AH227" s="48"/>
      <c r="AI227" s="48"/>
      <c r="AJ227" s="43"/>
      <c r="AK227" s="48"/>
      <c r="AL227" s="25"/>
      <c r="AM227" s="48"/>
      <c r="AN227" s="48"/>
      <c r="AO227" s="43"/>
      <c r="AS227" s="25"/>
      <c r="AT227" s="48"/>
      <c r="AU227" s="48"/>
      <c r="AV227" s="43"/>
      <c r="AW227" s="25"/>
      <c r="AX227" s="48"/>
      <c r="AY227" s="48"/>
      <c r="AZ227" s="43"/>
      <c r="BF227" s="34"/>
      <c r="BG227" s="34"/>
      <c r="BH227" s="35"/>
    </row>
    <row r="228" spans="25:60" x14ac:dyDescent="0.2">
      <c r="Y228" s="25">
        <v>83</v>
      </c>
      <c r="Z228" s="48"/>
      <c r="AA228" s="48"/>
      <c r="AB228" s="43"/>
      <c r="AC228" s="25"/>
      <c r="AD228" s="48"/>
      <c r="AE228" s="48"/>
      <c r="AF228" s="43"/>
      <c r="AG228" s="25"/>
      <c r="AH228" s="48"/>
      <c r="AI228" s="48"/>
      <c r="AJ228" s="43"/>
      <c r="AK228" s="48"/>
      <c r="AL228" s="25"/>
      <c r="AM228" s="48"/>
      <c r="AN228" s="48"/>
      <c r="AO228" s="43"/>
      <c r="AS228" s="25"/>
      <c r="AT228" s="48"/>
      <c r="AU228" s="48"/>
      <c r="AV228" s="43"/>
      <c r="AW228" s="25"/>
      <c r="AX228" s="48"/>
      <c r="AY228" s="48"/>
      <c r="AZ228" s="43"/>
      <c r="BF228" s="34"/>
      <c r="BG228" s="34"/>
      <c r="BH228" s="35"/>
    </row>
    <row r="229" spans="25:60" x14ac:dyDescent="0.2">
      <c r="Y229" s="25">
        <v>84</v>
      </c>
      <c r="Z229" s="48"/>
      <c r="AA229" s="48"/>
      <c r="AB229" s="43"/>
      <c r="AC229" s="25"/>
      <c r="AD229" s="48"/>
      <c r="AE229" s="48"/>
      <c r="AF229" s="43"/>
      <c r="AG229" s="25"/>
      <c r="AH229" s="48"/>
      <c r="AI229" s="48"/>
      <c r="AJ229" s="43"/>
      <c r="AK229" s="48"/>
      <c r="AL229" s="25"/>
      <c r="AM229" s="48"/>
      <c r="AN229" s="48"/>
      <c r="AO229" s="43"/>
      <c r="AS229" s="25"/>
      <c r="AT229" s="48"/>
      <c r="AU229" s="48"/>
      <c r="AV229" s="43"/>
      <c r="AW229" s="25"/>
      <c r="AX229" s="48"/>
      <c r="AY229" s="48"/>
      <c r="AZ229" s="43"/>
      <c r="BF229" s="34"/>
      <c r="BG229" s="34"/>
      <c r="BH229" s="35"/>
    </row>
    <row r="230" spans="25:60" x14ac:dyDescent="0.2">
      <c r="Y230" s="25">
        <v>85</v>
      </c>
      <c r="Z230" s="48"/>
      <c r="AA230" s="48"/>
      <c r="AB230" s="43"/>
      <c r="AC230" s="25"/>
      <c r="AD230" s="48"/>
      <c r="AE230" s="48"/>
      <c r="AF230" s="43"/>
      <c r="AG230" s="25"/>
      <c r="AH230" s="48"/>
      <c r="AI230" s="48"/>
      <c r="AJ230" s="43"/>
      <c r="AK230" s="48"/>
      <c r="AL230" s="25"/>
      <c r="AM230" s="48"/>
      <c r="AN230" s="48"/>
      <c r="AO230" s="43"/>
      <c r="AS230" s="25"/>
      <c r="AT230" s="48"/>
      <c r="AU230" s="48"/>
      <c r="AV230" s="43"/>
      <c r="AW230" s="25"/>
      <c r="AX230" s="48"/>
      <c r="AY230" s="48"/>
      <c r="AZ230" s="43"/>
    </row>
    <row r="231" spans="25:60" x14ac:dyDescent="0.2">
      <c r="Y231" s="25">
        <v>86</v>
      </c>
      <c r="Z231" s="48"/>
      <c r="AA231" s="48"/>
      <c r="AB231" s="43"/>
      <c r="AC231" s="25"/>
      <c r="AD231" s="48"/>
      <c r="AE231" s="48"/>
      <c r="AF231" s="43"/>
      <c r="AG231" s="25"/>
      <c r="AH231" s="48"/>
      <c r="AI231" s="48"/>
      <c r="AJ231" s="43"/>
      <c r="AK231" s="48"/>
      <c r="AL231" s="25"/>
      <c r="AM231" s="48"/>
      <c r="AN231" s="48"/>
      <c r="AO231" s="43"/>
      <c r="AS231" s="25"/>
      <c r="AT231" s="48"/>
      <c r="AU231" s="48"/>
      <c r="AV231" s="43"/>
      <c r="AW231" s="25"/>
      <c r="AX231" s="48"/>
      <c r="AY231" s="48"/>
      <c r="AZ231" s="43"/>
    </row>
    <row r="232" spans="25:60" x14ac:dyDescent="0.2">
      <c r="Y232" s="25">
        <v>87</v>
      </c>
      <c r="Z232" s="48"/>
      <c r="AA232" s="48"/>
      <c r="AB232" s="43"/>
      <c r="AC232" s="25"/>
      <c r="AD232" s="48"/>
      <c r="AE232" s="48"/>
      <c r="AF232" s="43"/>
      <c r="AG232" s="25"/>
      <c r="AH232" s="48"/>
      <c r="AI232" s="48"/>
      <c r="AJ232" s="43"/>
      <c r="AK232" s="48"/>
      <c r="AL232" s="25"/>
      <c r="AM232" s="48"/>
      <c r="AN232" s="48"/>
      <c r="AO232" s="43"/>
      <c r="AS232" s="25"/>
      <c r="AT232" s="48"/>
      <c r="AU232" s="48"/>
      <c r="AV232" s="43"/>
      <c r="AW232" s="25"/>
      <c r="AX232" s="48"/>
      <c r="AY232" s="48"/>
      <c r="AZ232" s="43"/>
    </row>
    <row r="233" spans="25:60" x14ac:dyDescent="0.2">
      <c r="Y233" s="25">
        <v>88</v>
      </c>
      <c r="Z233" s="48"/>
      <c r="AA233" s="48"/>
      <c r="AB233" s="43"/>
      <c r="AC233" s="25"/>
      <c r="AD233" s="48"/>
      <c r="AE233" s="48"/>
      <c r="AF233" s="43"/>
      <c r="AG233" s="25"/>
      <c r="AH233" s="48"/>
      <c r="AI233" s="48"/>
      <c r="AJ233" s="43"/>
      <c r="AK233" s="48"/>
      <c r="AL233" s="25"/>
      <c r="AM233" s="48"/>
      <c r="AN233" s="48"/>
      <c r="AO233" s="43"/>
      <c r="AS233" s="25"/>
      <c r="AT233" s="48"/>
      <c r="AU233" s="48"/>
      <c r="AV233" s="43"/>
      <c r="AW233" s="25"/>
      <c r="AX233" s="48"/>
      <c r="AY233" s="48"/>
      <c r="AZ233" s="43"/>
    </row>
    <row r="234" spans="25:60" x14ac:dyDescent="0.2">
      <c r="Y234" s="25">
        <v>89</v>
      </c>
      <c r="Z234" s="48"/>
      <c r="AA234" s="48"/>
      <c r="AB234" s="43"/>
      <c r="AC234" s="25"/>
      <c r="AD234" s="48"/>
      <c r="AE234" s="48"/>
      <c r="AF234" s="43"/>
      <c r="AG234" s="25"/>
      <c r="AH234" s="48"/>
      <c r="AI234" s="48"/>
      <c r="AJ234" s="43"/>
      <c r="AK234" s="48"/>
      <c r="AL234" s="25"/>
      <c r="AM234" s="48"/>
      <c r="AN234" s="48"/>
      <c r="AO234" s="43"/>
      <c r="AS234" s="25"/>
      <c r="AT234" s="48"/>
      <c r="AU234" s="48"/>
      <c r="AV234" s="43"/>
      <c r="AW234" s="25"/>
      <c r="AX234" s="48"/>
      <c r="AY234" s="48"/>
      <c r="AZ234" s="43"/>
    </row>
    <row r="235" spans="25:60" x14ac:dyDescent="0.2">
      <c r="Y235" s="25">
        <v>90</v>
      </c>
      <c r="Z235" s="48"/>
      <c r="AA235" s="48"/>
      <c r="AB235" s="43"/>
      <c r="AC235" s="25"/>
      <c r="AD235" s="48"/>
      <c r="AE235" s="48"/>
      <c r="AF235" s="43"/>
      <c r="AG235" s="25"/>
      <c r="AH235" s="48"/>
      <c r="AI235" s="48"/>
      <c r="AJ235" s="43"/>
      <c r="AK235" s="48"/>
      <c r="AL235" s="25"/>
      <c r="AM235" s="48"/>
      <c r="AN235" s="48"/>
      <c r="AO235" s="43"/>
      <c r="AS235" s="25"/>
      <c r="AT235" s="48"/>
      <c r="AU235" s="48"/>
      <c r="AV235" s="43"/>
      <c r="AW235" s="25"/>
      <c r="AX235" s="48"/>
      <c r="AY235" s="48"/>
      <c r="AZ235" s="43"/>
    </row>
    <row r="236" spans="25:60" x14ac:dyDescent="0.2">
      <c r="Y236" s="25">
        <v>91</v>
      </c>
      <c r="Z236" s="48"/>
      <c r="AA236" s="48"/>
      <c r="AB236" s="43"/>
      <c r="AC236" s="25"/>
      <c r="AD236" s="48"/>
      <c r="AE236" s="48"/>
      <c r="AF236" s="43"/>
      <c r="AG236" s="25"/>
      <c r="AH236" s="48"/>
      <c r="AI236" s="48"/>
      <c r="AJ236" s="43"/>
      <c r="AK236" s="48"/>
      <c r="AL236" s="25"/>
      <c r="AM236" s="48"/>
      <c r="AN236" s="48"/>
      <c r="AO236" s="43"/>
      <c r="AS236" s="25"/>
      <c r="AT236" s="48"/>
      <c r="AU236" s="48"/>
      <c r="AV236" s="43"/>
      <c r="AW236" s="25"/>
      <c r="AX236" s="48"/>
      <c r="AY236" s="48"/>
      <c r="AZ236" s="43"/>
    </row>
    <row r="237" spans="25:60" x14ac:dyDescent="0.2">
      <c r="Y237" s="25">
        <v>92</v>
      </c>
      <c r="Z237" s="48"/>
      <c r="AA237" s="48"/>
      <c r="AB237" s="43"/>
      <c r="AC237" s="25"/>
      <c r="AD237" s="48"/>
      <c r="AE237" s="48"/>
      <c r="AF237" s="43"/>
      <c r="AG237" s="25"/>
      <c r="AH237" s="48"/>
      <c r="AI237" s="48"/>
      <c r="AJ237" s="43"/>
      <c r="AK237" s="48"/>
      <c r="AL237" s="25"/>
      <c r="AM237" s="48"/>
      <c r="AN237" s="48"/>
      <c r="AO237" s="43"/>
      <c r="AS237" s="25"/>
      <c r="AT237" s="48"/>
      <c r="AU237" s="48"/>
      <c r="AV237" s="43"/>
      <c r="AW237" s="25"/>
      <c r="AX237" s="48"/>
      <c r="AY237" s="48"/>
      <c r="AZ237" s="43"/>
    </row>
    <row r="238" spans="25:60" x14ac:dyDescent="0.2">
      <c r="Y238" s="25">
        <v>93</v>
      </c>
      <c r="Z238" s="48"/>
      <c r="AA238" s="48"/>
      <c r="AB238" s="43"/>
      <c r="AC238" s="25"/>
      <c r="AD238" s="48"/>
      <c r="AE238" s="48"/>
      <c r="AF238" s="43"/>
      <c r="AG238" s="25"/>
      <c r="AH238" s="48"/>
      <c r="AI238" s="48"/>
      <c r="AJ238" s="43"/>
      <c r="AK238" s="48"/>
      <c r="AL238" s="25"/>
      <c r="AM238" s="48"/>
      <c r="AN238" s="48"/>
      <c r="AO238" s="43"/>
      <c r="AS238" s="25"/>
      <c r="AT238" s="48"/>
      <c r="AU238" s="48"/>
      <c r="AV238" s="43"/>
      <c r="AW238" s="25"/>
      <c r="AX238" s="48"/>
      <c r="AY238" s="48"/>
      <c r="AZ238" s="43"/>
    </row>
    <row r="239" spans="25:60" x14ac:dyDescent="0.2">
      <c r="Y239" s="25">
        <v>94</v>
      </c>
      <c r="Z239" s="48"/>
      <c r="AA239" s="48"/>
      <c r="AB239" s="43"/>
      <c r="AC239" s="25"/>
      <c r="AD239" s="48"/>
      <c r="AE239" s="48"/>
      <c r="AF239" s="43"/>
      <c r="AG239" s="25"/>
      <c r="AH239" s="48"/>
      <c r="AI239" s="48"/>
      <c r="AJ239" s="43"/>
      <c r="AK239" s="48"/>
      <c r="AL239" s="25"/>
      <c r="AM239" s="48"/>
      <c r="AN239" s="48"/>
      <c r="AO239" s="43"/>
      <c r="AS239" s="25"/>
      <c r="AT239" s="48"/>
      <c r="AU239" s="48"/>
      <c r="AV239" s="43"/>
      <c r="AW239" s="25"/>
      <c r="AX239" s="48"/>
      <c r="AY239" s="48"/>
      <c r="AZ239" s="43"/>
    </row>
    <row r="240" spans="25:60" x14ac:dyDescent="0.2">
      <c r="Y240" s="25">
        <v>95</v>
      </c>
      <c r="Z240" s="48"/>
      <c r="AA240" s="48"/>
      <c r="AB240" s="43"/>
      <c r="AC240" s="25"/>
      <c r="AD240" s="48"/>
      <c r="AE240" s="48"/>
      <c r="AF240" s="43"/>
      <c r="AG240" s="25"/>
      <c r="AH240" s="48"/>
      <c r="AI240" s="48"/>
      <c r="AJ240" s="43"/>
      <c r="AK240" s="48"/>
      <c r="AL240" s="25"/>
      <c r="AM240" s="48"/>
      <c r="AN240" s="48"/>
      <c r="AO240" s="43"/>
      <c r="AS240" s="25"/>
      <c r="AT240" s="48"/>
      <c r="AU240" s="48"/>
      <c r="AV240" s="43"/>
      <c r="AW240" s="25"/>
      <c r="AX240" s="48"/>
      <c r="AY240" s="48"/>
      <c r="AZ240" s="43"/>
    </row>
    <row r="241" spans="25:52" x14ac:dyDescent="0.2">
      <c r="Y241" s="25">
        <v>96</v>
      </c>
      <c r="Z241" s="48"/>
      <c r="AA241" s="48"/>
      <c r="AB241" s="43"/>
      <c r="AC241" s="25"/>
      <c r="AD241" s="48"/>
      <c r="AE241" s="48"/>
      <c r="AF241" s="43"/>
      <c r="AG241" s="25"/>
      <c r="AH241" s="48"/>
      <c r="AI241" s="48"/>
      <c r="AJ241" s="43"/>
      <c r="AK241" s="48"/>
      <c r="AL241" s="25"/>
      <c r="AM241" s="48"/>
      <c r="AN241" s="48"/>
      <c r="AO241" s="43"/>
      <c r="AS241" s="25"/>
      <c r="AT241" s="48"/>
      <c r="AU241" s="48"/>
      <c r="AV241" s="43"/>
      <c r="AW241" s="25"/>
      <c r="AX241" s="48"/>
      <c r="AY241" s="48"/>
      <c r="AZ241" s="43"/>
    </row>
    <row r="242" spans="25:52" x14ac:dyDescent="0.2">
      <c r="Y242" s="25">
        <v>97</v>
      </c>
      <c r="Z242" s="48"/>
      <c r="AA242" s="48"/>
      <c r="AB242" s="43"/>
      <c r="AC242" s="25"/>
      <c r="AD242" s="48"/>
      <c r="AE242" s="36"/>
      <c r="AF242" s="37"/>
      <c r="AG242" s="25"/>
      <c r="AH242" s="48"/>
      <c r="AI242" s="48"/>
      <c r="AJ242" s="43"/>
      <c r="AK242" s="48"/>
      <c r="AL242" s="25"/>
      <c r="AM242" s="48"/>
      <c r="AN242" s="48"/>
      <c r="AO242" s="43"/>
      <c r="AS242" s="25"/>
      <c r="AT242" s="48"/>
      <c r="AU242" s="48"/>
      <c r="AV242" s="43"/>
      <c r="AW242" s="25"/>
      <c r="AX242" s="48"/>
      <c r="AY242" s="48"/>
      <c r="AZ242" s="43"/>
    </row>
    <row r="243" spans="25:52" x14ac:dyDescent="0.2">
      <c r="Y243" s="25">
        <v>98</v>
      </c>
      <c r="Z243" s="48"/>
      <c r="AA243" s="48"/>
      <c r="AB243" s="43"/>
      <c r="AC243" s="25"/>
      <c r="AD243" s="36"/>
      <c r="AE243" s="36"/>
      <c r="AF243" s="37"/>
      <c r="AG243" s="25"/>
      <c r="AH243" s="48"/>
      <c r="AI243" s="48"/>
      <c r="AJ243" s="43"/>
      <c r="AK243" s="48"/>
      <c r="AL243" s="25"/>
      <c r="AM243" s="48"/>
      <c r="AN243" s="48"/>
      <c r="AO243" s="43"/>
      <c r="AS243" s="25"/>
      <c r="AT243" s="48"/>
      <c r="AU243" s="48"/>
      <c r="AV243" s="43"/>
      <c r="AW243" s="25"/>
      <c r="AX243" s="48"/>
      <c r="AY243" s="48"/>
      <c r="AZ243" s="43"/>
    </row>
    <row r="244" spans="25:52" x14ac:dyDescent="0.2">
      <c r="Y244" s="25">
        <v>101</v>
      </c>
      <c r="Z244" s="48"/>
      <c r="AA244" s="48"/>
      <c r="AB244" s="43"/>
      <c r="AC244" s="25"/>
      <c r="AD244" s="36"/>
      <c r="AE244" s="36"/>
      <c r="AF244" s="37"/>
      <c r="AG244" s="25"/>
      <c r="AH244" s="48"/>
      <c r="AI244" s="48"/>
      <c r="AJ244" s="43"/>
      <c r="AK244" s="48"/>
      <c r="AL244" s="25"/>
      <c r="AM244" s="48"/>
      <c r="AN244" s="48"/>
      <c r="AO244" s="43"/>
      <c r="AS244" s="25"/>
      <c r="AT244" s="48"/>
      <c r="AU244" s="48"/>
      <c r="AV244" s="43"/>
      <c r="AW244" s="25"/>
      <c r="AX244" s="48"/>
      <c r="AY244" s="48"/>
      <c r="AZ244" s="43"/>
    </row>
    <row r="245" spans="25:52" x14ac:dyDescent="0.2">
      <c r="Y245" s="25">
        <v>102</v>
      </c>
      <c r="Z245" s="48"/>
      <c r="AA245" s="48"/>
      <c r="AB245" s="43"/>
      <c r="AC245" s="25"/>
      <c r="AD245" s="36"/>
      <c r="AG245" s="25"/>
      <c r="AH245" s="48"/>
      <c r="AI245" s="48"/>
      <c r="AJ245" s="43"/>
      <c r="AK245" s="48"/>
      <c r="AL245" s="25"/>
      <c r="AM245" s="48"/>
      <c r="AN245" s="48"/>
      <c r="AO245" s="43"/>
      <c r="AS245" s="25"/>
      <c r="AT245" s="48"/>
      <c r="AU245" s="48"/>
      <c r="AV245" s="43"/>
      <c r="AW245" s="25"/>
      <c r="AX245" s="48"/>
      <c r="AY245" s="48"/>
      <c r="AZ245" s="43"/>
    </row>
    <row r="246" spans="25:52" x14ac:dyDescent="0.2">
      <c r="Y246" s="25">
        <v>103</v>
      </c>
      <c r="Z246" s="48"/>
      <c r="AA246" s="48"/>
      <c r="AB246" s="43"/>
      <c r="AC246" s="25"/>
      <c r="AG246" s="25"/>
      <c r="AH246" s="48"/>
      <c r="AI246" s="48"/>
      <c r="AJ246" s="43"/>
      <c r="AK246" s="48"/>
      <c r="AL246" s="25"/>
      <c r="AM246" s="48"/>
      <c r="AN246" s="48"/>
      <c r="AO246" s="43"/>
      <c r="AS246" s="25"/>
      <c r="AT246" s="48"/>
      <c r="AU246" s="48"/>
      <c r="AV246" s="43"/>
      <c r="AW246" s="25"/>
      <c r="AX246" s="48"/>
      <c r="AY246" s="48"/>
      <c r="AZ246" s="43"/>
    </row>
    <row r="247" spans="25:52" x14ac:dyDescent="0.2">
      <c r="Y247" s="25">
        <v>104</v>
      </c>
      <c r="Z247" s="48"/>
      <c r="AA247" s="48"/>
      <c r="AB247" s="43"/>
      <c r="AC247" s="25"/>
      <c r="AG247" s="25"/>
      <c r="AH247" s="48"/>
      <c r="AI247" s="48"/>
      <c r="AJ247" s="43"/>
      <c r="AK247" s="48"/>
      <c r="AL247" s="25"/>
      <c r="AM247" s="48"/>
      <c r="AN247" s="48"/>
      <c r="AO247" s="43"/>
      <c r="AS247" s="25"/>
      <c r="AT247" s="48"/>
      <c r="AU247" s="48"/>
      <c r="AV247" s="43"/>
      <c r="AW247" s="25"/>
      <c r="AX247" s="48"/>
      <c r="AY247" s="48"/>
      <c r="AZ247" s="43"/>
    </row>
    <row r="248" spans="25:52" x14ac:dyDescent="0.2">
      <c r="Y248" s="25">
        <v>106</v>
      </c>
      <c r="Z248" s="48"/>
      <c r="AA248" s="48"/>
      <c r="AB248" s="43"/>
      <c r="AC248" s="25"/>
      <c r="AG248" s="25"/>
      <c r="AH248" s="48"/>
      <c r="AI248" s="48"/>
      <c r="AJ248" s="43"/>
      <c r="AK248" s="48"/>
      <c r="AL248" s="25"/>
      <c r="AM248" s="48"/>
      <c r="AN248" s="48"/>
      <c r="AO248" s="43"/>
      <c r="AS248" s="25"/>
      <c r="AT248" s="48"/>
      <c r="AU248" s="48"/>
      <c r="AV248" s="43"/>
      <c r="AW248" s="25"/>
      <c r="AX248" s="48"/>
      <c r="AY248" s="48"/>
      <c r="AZ248" s="43"/>
    </row>
    <row r="249" spans="25:52" x14ac:dyDescent="0.2">
      <c r="Y249" s="25">
        <v>107</v>
      </c>
      <c r="Z249" s="48"/>
      <c r="AA249" s="48"/>
      <c r="AB249" s="43"/>
      <c r="AC249" s="25"/>
      <c r="AG249" s="25"/>
      <c r="AH249" s="48"/>
      <c r="AI249" s="48"/>
      <c r="AJ249" s="43"/>
      <c r="AK249" s="48"/>
      <c r="AL249" s="25"/>
      <c r="AM249" s="48"/>
      <c r="AN249" s="48"/>
      <c r="AO249" s="43"/>
      <c r="AS249" s="25"/>
      <c r="AT249" s="48"/>
      <c r="AU249" s="48"/>
      <c r="AV249" s="43"/>
      <c r="AW249" s="25"/>
      <c r="AX249" s="48"/>
      <c r="AY249" s="48"/>
      <c r="AZ249" s="43"/>
    </row>
    <row r="250" spans="25:52" x14ac:dyDescent="0.2">
      <c r="Y250" s="25">
        <v>108</v>
      </c>
      <c r="Z250" s="48"/>
      <c r="AA250" s="48"/>
      <c r="AB250" s="43"/>
      <c r="AC250" s="25"/>
      <c r="AG250" s="25"/>
      <c r="AH250" s="48"/>
      <c r="AI250" s="48"/>
      <c r="AJ250" s="43"/>
      <c r="AK250" s="48"/>
      <c r="AL250" s="25"/>
      <c r="AM250" s="48"/>
      <c r="AN250" s="48"/>
      <c r="AO250" s="43"/>
      <c r="AS250" s="25"/>
      <c r="AT250" s="48"/>
      <c r="AU250" s="48"/>
      <c r="AV250" s="43"/>
      <c r="AW250" s="25"/>
      <c r="AX250" s="48"/>
      <c r="AY250" s="48"/>
      <c r="AZ250" s="43"/>
    </row>
    <row r="251" spans="25:52" x14ac:dyDescent="0.2">
      <c r="Y251" s="25">
        <v>109</v>
      </c>
      <c r="Z251" s="48"/>
      <c r="AA251" s="48"/>
      <c r="AB251" s="43"/>
      <c r="AC251" s="25"/>
      <c r="AG251" s="25"/>
      <c r="AH251" s="48"/>
      <c r="AI251" s="48"/>
      <c r="AJ251" s="43"/>
      <c r="AK251" s="48"/>
      <c r="AL251" s="25"/>
      <c r="AM251" s="48"/>
      <c r="AN251" s="48"/>
      <c r="AO251" s="43"/>
      <c r="AS251" s="25"/>
      <c r="AT251" s="48"/>
      <c r="AU251" s="48"/>
      <c r="AV251" s="43"/>
      <c r="AW251" s="25"/>
      <c r="AX251" s="48"/>
      <c r="AY251" s="48"/>
      <c r="AZ251" s="43"/>
    </row>
    <row r="252" spans="25:52" x14ac:dyDescent="0.2">
      <c r="Y252" s="25">
        <v>110</v>
      </c>
      <c r="Z252" s="48"/>
      <c r="AA252" s="48"/>
      <c r="AB252" s="43"/>
      <c r="AC252" s="25"/>
      <c r="AG252" s="25"/>
      <c r="AH252" s="48"/>
      <c r="AI252" s="48"/>
      <c r="AJ252" s="43"/>
      <c r="AK252" s="48"/>
      <c r="AL252" s="25"/>
      <c r="AM252" s="48"/>
      <c r="AN252" s="48"/>
      <c r="AO252" s="43"/>
      <c r="AS252" s="25"/>
      <c r="AT252" s="48"/>
      <c r="AU252" s="48"/>
      <c r="AV252" s="43"/>
      <c r="AW252" s="25"/>
      <c r="AX252" s="48"/>
      <c r="AY252" s="48"/>
      <c r="AZ252" s="43"/>
    </row>
    <row r="253" spans="25:52" x14ac:dyDescent="0.2">
      <c r="Y253" s="25">
        <v>111</v>
      </c>
      <c r="Z253" s="48"/>
      <c r="AA253" s="48"/>
      <c r="AB253" s="43"/>
      <c r="AC253" s="25"/>
      <c r="AE253" s="33"/>
      <c r="AF253" s="33"/>
      <c r="AG253" s="25"/>
      <c r="AH253" s="48"/>
      <c r="AI253" s="48"/>
      <c r="AJ253" s="43"/>
      <c r="AK253" s="48"/>
      <c r="AL253" s="25"/>
      <c r="AM253" s="48"/>
      <c r="AN253" s="48"/>
      <c r="AO253" s="43"/>
      <c r="AS253" s="25"/>
      <c r="AT253" s="48"/>
      <c r="AU253" s="48"/>
      <c r="AV253" s="43"/>
      <c r="AW253" s="25"/>
      <c r="AX253" s="48"/>
      <c r="AY253" s="48"/>
      <c r="AZ253" s="43"/>
    </row>
    <row r="254" spans="25:52" x14ac:dyDescent="0.2">
      <c r="Y254" s="25">
        <v>112</v>
      </c>
      <c r="Z254" s="48"/>
      <c r="AA254" s="48"/>
      <c r="AB254" s="43"/>
      <c r="AC254" s="25"/>
      <c r="AD254" s="33"/>
      <c r="AE254" s="34"/>
      <c r="AF254" s="35"/>
      <c r="AG254" s="25"/>
      <c r="AH254" s="48"/>
      <c r="AI254" s="48"/>
      <c r="AJ254" s="43"/>
      <c r="AK254" s="48"/>
      <c r="AL254" s="25"/>
      <c r="AM254" s="48"/>
      <c r="AN254" s="48"/>
      <c r="AO254" s="43"/>
      <c r="AS254" s="25"/>
      <c r="AT254" s="48"/>
      <c r="AU254" s="48"/>
      <c r="AV254" s="43"/>
      <c r="AW254" s="25"/>
      <c r="AX254" s="48"/>
      <c r="AY254" s="48"/>
      <c r="AZ254" s="43"/>
    </row>
    <row r="255" spans="25:52" x14ac:dyDescent="0.2">
      <c r="Y255" s="25">
        <v>113</v>
      </c>
      <c r="Z255" s="48"/>
      <c r="AA255" s="48"/>
      <c r="AB255" s="43"/>
      <c r="AC255" s="25"/>
      <c r="AD255" s="34"/>
      <c r="AE255" s="34"/>
      <c r="AF255" s="35"/>
      <c r="AG255" s="25"/>
      <c r="AH255" s="48"/>
      <c r="AI255" s="48"/>
      <c r="AJ255" s="43"/>
      <c r="AK255" s="48"/>
      <c r="AL255" s="25"/>
      <c r="AM255" s="48"/>
      <c r="AN255" s="48"/>
      <c r="AO255" s="43"/>
      <c r="AS255" s="25"/>
      <c r="AT255" s="48"/>
      <c r="AU255" s="48"/>
      <c r="AV255" s="43"/>
      <c r="AW255" s="25"/>
      <c r="AX255" s="48"/>
      <c r="AY255" s="48"/>
      <c r="AZ255" s="43"/>
    </row>
    <row r="256" spans="25:52" x14ac:dyDescent="0.2">
      <c r="Y256" s="25">
        <v>114</v>
      </c>
      <c r="Z256" s="48"/>
      <c r="AA256" s="48"/>
      <c r="AB256" s="43"/>
      <c r="AC256" s="25"/>
      <c r="AD256" s="34"/>
      <c r="AE256" s="34"/>
      <c r="AF256" s="35"/>
      <c r="AG256" s="25"/>
      <c r="AH256" s="48"/>
      <c r="AI256" s="48"/>
      <c r="AJ256" s="43"/>
      <c r="AK256" s="48"/>
      <c r="AL256" s="25"/>
      <c r="AM256" s="48"/>
      <c r="AN256" s="48"/>
      <c r="AO256" s="43"/>
      <c r="AS256" s="25"/>
      <c r="AT256" s="48"/>
      <c r="AU256" s="48"/>
      <c r="AV256" s="43"/>
      <c r="AW256" s="25"/>
      <c r="AX256" s="48"/>
      <c r="AY256" s="48"/>
      <c r="AZ256" s="43"/>
    </row>
    <row r="257" spans="25:52" x14ac:dyDescent="0.2">
      <c r="Y257" s="25">
        <v>115</v>
      </c>
      <c r="Z257" s="48"/>
      <c r="AA257" s="48"/>
      <c r="AB257" s="43"/>
      <c r="AC257" s="25"/>
      <c r="AD257" s="34"/>
      <c r="AE257" s="34"/>
      <c r="AF257" s="35"/>
      <c r="AG257" s="25"/>
      <c r="AH257" s="48"/>
      <c r="AI257" s="48"/>
      <c r="AJ257" s="43"/>
      <c r="AK257" s="48"/>
      <c r="AL257" s="25"/>
      <c r="AM257" s="48"/>
      <c r="AN257" s="48"/>
      <c r="AO257" s="43"/>
      <c r="AS257" s="25"/>
      <c r="AT257" s="48"/>
      <c r="AU257" s="48"/>
      <c r="AV257" s="43"/>
      <c r="AW257" s="25"/>
      <c r="AX257" s="48"/>
      <c r="AY257" s="48"/>
      <c r="AZ257" s="43"/>
    </row>
    <row r="258" spans="25:52" x14ac:dyDescent="0.2">
      <c r="Y258" s="25">
        <v>116</v>
      </c>
      <c r="Z258" s="48"/>
      <c r="AA258" s="48"/>
      <c r="AB258" s="43"/>
      <c r="AC258" s="25"/>
      <c r="AD258" s="34"/>
      <c r="AE258" s="34"/>
      <c r="AF258" s="35"/>
      <c r="AG258" s="25"/>
      <c r="AH258" s="48"/>
      <c r="AI258" s="48"/>
      <c r="AJ258" s="43"/>
      <c r="AK258" s="48"/>
      <c r="AL258" s="25"/>
      <c r="AM258" s="48"/>
      <c r="AN258" s="48"/>
      <c r="AO258" s="43"/>
      <c r="AS258" s="25"/>
      <c r="AT258" s="48"/>
      <c r="AU258" s="48"/>
      <c r="AV258" s="43"/>
      <c r="AW258" s="25"/>
      <c r="AX258" s="48"/>
      <c r="AY258" s="48"/>
      <c r="AZ258" s="43"/>
    </row>
    <row r="259" spans="25:52" x14ac:dyDescent="0.2">
      <c r="Y259" s="25">
        <v>117</v>
      </c>
      <c r="Z259" s="48"/>
      <c r="AA259" s="48"/>
      <c r="AB259" s="43"/>
      <c r="AC259" s="25"/>
      <c r="AD259" s="34"/>
      <c r="AE259" s="34"/>
      <c r="AF259" s="35"/>
      <c r="AG259" s="25"/>
      <c r="AH259" s="48"/>
      <c r="AI259" s="48"/>
      <c r="AJ259" s="43"/>
      <c r="AK259" s="48"/>
      <c r="AL259" s="25"/>
      <c r="AM259" s="48"/>
      <c r="AN259" s="48"/>
      <c r="AO259" s="43"/>
      <c r="AS259" s="25"/>
      <c r="AT259" s="48"/>
      <c r="AU259" s="48"/>
      <c r="AV259" s="43"/>
      <c r="AW259" s="25"/>
      <c r="AX259" s="48"/>
      <c r="AY259" s="48"/>
      <c r="AZ259" s="43"/>
    </row>
    <row r="260" spans="25:52" x14ac:dyDescent="0.2">
      <c r="Y260" s="25">
        <v>118</v>
      </c>
      <c r="Z260" s="48"/>
      <c r="AA260" s="48"/>
      <c r="AB260" s="43"/>
      <c r="AC260" s="25"/>
      <c r="AD260" s="34"/>
      <c r="AE260" s="34"/>
      <c r="AF260" s="35"/>
      <c r="AG260" s="25"/>
      <c r="AH260" s="48"/>
      <c r="AI260" s="48"/>
      <c r="AJ260" s="43"/>
      <c r="AK260" s="48"/>
      <c r="AL260" s="25"/>
      <c r="AM260" s="48"/>
      <c r="AN260" s="48"/>
      <c r="AO260" s="43"/>
      <c r="AS260" s="25"/>
      <c r="AT260" s="48"/>
      <c r="AU260" s="48"/>
      <c r="AV260" s="43"/>
      <c r="AW260" s="25"/>
      <c r="AX260" s="48"/>
      <c r="AY260" s="48"/>
      <c r="AZ260" s="43"/>
    </row>
    <row r="261" spans="25:52" x14ac:dyDescent="0.2">
      <c r="Y261" s="25">
        <v>119</v>
      </c>
      <c r="Z261" s="48"/>
      <c r="AA261" s="48"/>
      <c r="AB261" s="43"/>
      <c r="AC261" s="25"/>
      <c r="AD261" s="34"/>
      <c r="AG261" s="25"/>
      <c r="AH261" s="48"/>
      <c r="AI261" s="48"/>
      <c r="AJ261" s="43"/>
      <c r="AK261" s="48"/>
      <c r="AL261" s="25"/>
      <c r="AM261" s="48"/>
      <c r="AN261" s="48"/>
      <c r="AO261" s="43"/>
      <c r="AS261" s="25"/>
      <c r="AT261" s="48"/>
      <c r="AU261" s="48"/>
      <c r="AV261" s="43"/>
      <c r="AW261" s="25"/>
      <c r="AX261" s="48"/>
      <c r="AY261" s="48"/>
      <c r="AZ261" s="43"/>
    </row>
    <row r="262" spans="25:52" x14ac:dyDescent="0.2">
      <c r="Y262" s="25">
        <v>120</v>
      </c>
      <c r="Z262" s="48"/>
      <c r="AA262" s="48"/>
      <c r="AB262" s="43"/>
      <c r="AC262" s="25"/>
      <c r="AF262" s="31"/>
      <c r="AG262" s="25"/>
      <c r="AH262" s="48"/>
      <c r="AI262" s="48"/>
      <c r="AJ262" s="43"/>
      <c r="AK262" s="48"/>
      <c r="AL262" s="25"/>
      <c r="AM262" s="48"/>
      <c r="AN262" s="48"/>
      <c r="AO262" s="43"/>
      <c r="AS262" s="25"/>
      <c r="AT262" s="48"/>
      <c r="AU262" s="48"/>
      <c r="AV262" s="43"/>
      <c r="AW262" s="25"/>
      <c r="AX262" s="48"/>
      <c r="AY262" s="48"/>
      <c r="AZ262" s="43"/>
    </row>
    <row r="263" spans="25:52" x14ac:dyDescent="0.2">
      <c r="Y263" s="25">
        <v>121</v>
      </c>
      <c r="Z263" s="48"/>
      <c r="AA263" s="48"/>
      <c r="AB263" s="43"/>
      <c r="AC263" s="25"/>
      <c r="AG263" s="25"/>
      <c r="AH263" s="48"/>
      <c r="AI263" s="48"/>
      <c r="AJ263" s="43"/>
      <c r="AK263" s="48"/>
      <c r="AL263" s="25"/>
      <c r="AM263" s="48"/>
      <c r="AN263" s="48"/>
      <c r="AO263" s="43"/>
      <c r="AS263" s="25"/>
      <c r="AT263" s="48"/>
      <c r="AU263" s="48"/>
      <c r="AV263" s="43"/>
      <c r="AW263" s="25"/>
      <c r="AX263" s="48"/>
      <c r="AY263" s="48"/>
      <c r="AZ263" s="43"/>
    </row>
    <row r="264" spans="25:52" x14ac:dyDescent="0.2">
      <c r="Y264" s="25">
        <v>122</v>
      </c>
      <c r="Z264" s="48"/>
      <c r="AA264" s="48"/>
      <c r="AB264" s="43"/>
      <c r="AC264" s="25"/>
      <c r="AG264" s="25"/>
      <c r="AH264" s="48"/>
      <c r="AI264" s="48"/>
      <c r="AJ264" s="43"/>
      <c r="AK264" s="48"/>
      <c r="AL264" s="25"/>
      <c r="AM264" s="48"/>
      <c r="AN264" s="48"/>
      <c r="AO264" s="43"/>
      <c r="AS264" s="25"/>
      <c r="AT264" s="48"/>
      <c r="AU264" s="48"/>
      <c r="AV264" s="43"/>
      <c r="AW264" s="25"/>
      <c r="AX264" s="48"/>
      <c r="AY264" s="48"/>
      <c r="AZ264" s="43"/>
    </row>
    <row r="265" spans="25:52" x14ac:dyDescent="0.2">
      <c r="Y265" s="25">
        <v>123</v>
      </c>
      <c r="Z265" s="48"/>
      <c r="AA265" s="48"/>
      <c r="AB265" s="43"/>
      <c r="AC265" s="25"/>
      <c r="AG265" s="25"/>
      <c r="AH265" s="48"/>
      <c r="AI265" s="48"/>
      <c r="AJ265" s="43"/>
      <c r="AK265" s="48"/>
      <c r="AL265" s="25"/>
      <c r="AM265" s="48"/>
      <c r="AN265" s="48"/>
      <c r="AO265" s="43"/>
      <c r="AS265" s="25"/>
      <c r="AT265" s="48"/>
      <c r="AU265" s="48"/>
      <c r="AV265" s="43"/>
      <c r="AW265" s="25"/>
      <c r="AX265" s="48"/>
      <c r="AY265" s="48"/>
      <c r="AZ265" s="43"/>
    </row>
    <row r="266" spans="25:52" x14ac:dyDescent="0.2">
      <c r="Y266" s="25">
        <v>124</v>
      </c>
      <c r="Z266" s="48"/>
      <c r="AA266" s="48"/>
      <c r="AB266" s="43"/>
      <c r="AC266" s="25"/>
      <c r="AG266" s="25"/>
      <c r="AH266" s="48"/>
      <c r="AI266" s="48"/>
      <c r="AJ266" s="43"/>
      <c r="AK266" s="48"/>
      <c r="AL266" s="25"/>
      <c r="AM266" s="48"/>
      <c r="AN266" s="48"/>
      <c r="AO266" s="43"/>
      <c r="AS266" s="25"/>
      <c r="AT266" s="48"/>
      <c r="AU266" s="48"/>
      <c r="AV266" s="43"/>
      <c r="AW266" s="25"/>
      <c r="AX266" s="48"/>
      <c r="AY266" s="48"/>
      <c r="AZ266" s="43"/>
    </row>
    <row r="267" spans="25:52" x14ac:dyDescent="0.2">
      <c r="Y267" s="25">
        <v>126</v>
      </c>
      <c r="Z267" s="48"/>
      <c r="AA267" s="48"/>
      <c r="AB267" s="43"/>
      <c r="AC267" s="25"/>
      <c r="AG267" s="25"/>
      <c r="AH267" s="48"/>
      <c r="AI267" s="48"/>
      <c r="AJ267" s="43"/>
      <c r="AK267" s="48"/>
      <c r="AL267" s="25"/>
      <c r="AM267" s="48"/>
      <c r="AN267" s="48"/>
      <c r="AO267" s="43"/>
      <c r="AS267" s="25"/>
      <c r="AT267" s="48"/>
      <c r="AU267" s="48"/>
      <c r="AV267" s="43"/>
      <c r="AW267" s="25"/>
      <c r="AX267" s="48"/>
      <c r="AY267" s="48"/>
      <c r="AZ267" s="43"/>
    </row>
    <row r="268" spans="25:52" x14ac:dyDescent="0.2">
      <c r="Y268" s="25">
        <v>127</v>
      </c>
      <c r="Z268" s="48"/>
      <c r="AA268" s="48"/>
      <c r="AB268" s="43"/>
      <c r="AC268" s="25"/>
      <c r="AG268" s="25"/>
      <c r="AH268" s="48"/>
      <c r="AI268" s="48"/>
      <c r="AJ268" s="43"/>
      <c r="AK268" s="48"/>
      <c r="AL268" s="25"/>
      <c r="AM268" s="48"/>
      <c r="AN268" s="48"/>
      <c r="AO268" s="43"/>
      <c r="AS268" s="25"/>
      <c r="AT268" s="48"/>
      <c r="AU268" s="48"/>
      <c r="AV268" s="43"/>
      <c r="AW268" s="25"/>
      <c r="AX268" s="48"/>
      <c r="AY268" s="48"/>
      <c r="AZ268" s="43"/>
    </row>
    <row r="269" spans="25:52" x14ac:dyDescent="0.2">
      <c r="Y269" s="25">
        <v>128</v>
      </c>
      <c r="Z269" s="48"/>
      <c r="AA269" s="48"/>
      <c r="AB269" s="43"/>
      <c r="AC269" s="25"/>
      <c r="AG269" s="25"/>
      <c r="AH269" s="48"/>
      <c r="AI269" s="48"/>
      <c r="AJ269" s="43"/>
      <c r="AK269" s="48"/>
      <c r="AL269" s="25"/>
      <c r="AM269" s="48"/>
      <c r="AN269" s="48"/>
      <c r="AO269" s="43"/>
      <c r="AS269" s="25"/>
      <c r="AT269" s="48"/>
      <c r="AU269" s="48"/>
      <c r="AV269" s="43"/>
      <c r="AW269" s="25"/>
      <c r="AX269" s="48"/>
      <c r="AY269" s="48"/>
      <c r="AZ269" s="43"/>
    </row>
    <row r="270" spans="25:52" x14ac:dyDescent="0.2">
      <c r="Y270" s="25">
        <v>130</v>
      </c>
      <c r="Z270" s="48"/>
      <c r="AA270" s="48"/>
      <c r="AB270" s="43"/>
      <c r="AC270" s="25"/>
      <c r="AG270" s="25"/>
      <c r="AL270" s="25"/>
      <c r="AM270" s="48"/>
      <c r="AN270" s="48"/>
      <c r="AO270" s="43"/>
      <c r="AS270" s="25"/>
      <c r="AT270" s="48"/>
      <c r="AU270" s="48"/>
      <c r="AV270" s="43"/>
      <c r="AW270" s="25"/>
      <c r="AX270" s="48"/>
      <c r="AY270" s="48"/>
      <c r="AZ270" s="43"/>
    </row>
    <row r="271" spans="25:52" x14ac:dyDescent="0.2">
      <c r="Y271" s="25">
        <v>131</v>
      </c>
      <c r="Z271" s="48"/>
      <c r="AA271" s="48"/>
      <c r="AB271" s="43"/>
      <c r="AC271" s="25"/>
      <c r="AG271" s="25"/>
      <c r="AH271" s="36"/>
      <c r="AI271" s="36"/>
      <c r="AJ271" s="37"/>
      <c r="AL271" s="25"/>
      <c r="AM271" s="48"/>
      <c r="AN271" s="48"/>
      <c r="AO271" s="43"/>
      <c r="AS271" s="25"/>
      <c r="AT271" s="48"/>
      <c r="AU271" s="48"/>
      <c r="AV271" s="43"/>
      <c r="AW271" s="25"/>
      <c r="AX271" s="48"/>
      <c r="AY271" s="48"/>
      <c r="AZ271" s="43"/>
    </row>
    <row r="272" spans="25:52" x14ac:dyDescent="0.2">
      <c r="Y272" s="25">
        <v>132</v>
      </c>
      <c r="Z272" s="48"/>
      <c r="AA272" s="48"/>
      <c r="AB272" s="43"/>
      <c r="AC272" s="25"/>
      <c r="AG272" s="25"/>
      <c r="AH272" s="36"/>
      <c r="AI272" s="36"/>
      <c r="AJ272" s="37"/>
      <c r="AL272" s="25"/>
      <c r="AM272" s="48"/>
      <c r="AN272" s="48"/>
      <c r="AO272" s="43"/>
      <c r="AS272" s="25"/>
      <c r="AT272" s="48"/>
      <c r="AU272" s="48"/>
      <c r="AV272" s="43"/>
      <c r="AW272" s="25"/>
      <c r="AX272" s="48"/>
      <c r="AY272" s="48"/>
      <c r="AZ272" s="43"/>
    </row>
    <row r="273" spans="25:52" x14ac:dyDescent="0.2">
      <c r="Y273" s="25">
        <v>134</v>
      </c>
      <c r="Z273" s="48"/>
      <c r="AA273" s="48"/>
      <c r="AB273" s="43"/>
      <c r="AC273" s="25"/>
      <c r="AG273" s="25"/>
      <c r="AH273" s="49"/>
      <c r="AI273" s="49"/>
      <c r="AJ273" s="46"/>
      <c r="AL273" s="25"/>
      <c r="AM273" s="48"/>
      <c r="AN273" s="48"/>
      <c r="AO273" s="43"/>
      <c r="AS273" s="25"/>
      <c r="AT273" s="48"/>
      <c r="AU273" s="48"/>
      <c r="AV273" s="43"/>
      <c r="AW273" s="25"/>
      <c r="AX273" s="48"/>
      <c r="AY273" s="48"/>
      <c r="AZ273" s="43"/>
    </row>
    <row r="274" spans="25:52" x14ac:dyDescent="0.2">
      <c r="Y274" s="25">
        <v>135</v>
      </c>
      <c r="Z274" s="48"/>
      <c r="AA274" s="48"/>
      <c r="AB274" s="43"/>
      <c r="AC274" s="25"/>
      <c r="AG274" s="25"/>
      <c r="AJ274" s="31"/>
      <c r="AL274" s="25"/>
      <c r="AM274" s="48"/>
      <c r="AN274" s="48"/>
      <c r="AO274" s="43"/>
      <c r="AS274" s="25"/>
      <c r="AT274" s="48"/>
      <c r="AU274" s="48"/>
      <c r="AV274" s="43"/>
      <c r="AW274" s="25"/>
      <c r="AX274" s="48"/>
      <c r="AY274" s="48"/>
      <c r="AZ274" s="43"/>
    </row>
    <row r="275" spans="25:52" x14ac:dyDescent="0.2">
      <c r="Y275" s="25">
        <v>136</v>
      </c>
      <c r="Z275" s="48"/>
      <c r="AA275" s="48"/>
      <c r="AB275" s="43"/>
      <c r="AC275" s="25"/>
      <c r="AG275" s="25"/>
      <c r="AH275" s="33"/>
      <c r="AI275" s="33"/>
      <c r="AJ275" s="33"/>
      <c r="AK275" s="33"/>
      <c r="AL275" s="25"/>
      <c r="AM275" s="48"/>
      <c r="AN275" s="48"/>
      <c r="AO275" s="43"/>
      <c r="AS275" s="25"/>
      <c r="AT275" s="48"/>
      <c r="AU275" s="48"/>
      <c r="AV275" s="43"/>
      <c r="AW275" s="25"/>
      <c r="AX275" s="48"/>
      <c r="AY275" s="48"/>
      <c r="AZ275" s="43"/>
    </row>
    <row r="276" spans="25:52" x14ac:dyDescent="0.2">
      <c r="Y276" s="25">
        <v>137</v>
      </c>
      <c r="Z276" s="48"/>
      <c r="AA276" s="48"/>
      <c r="AB276" s="43"/>
      <c r="AC276" s="25"/>
      <c r="AG276" s="25"/>
      <c r="AH276" s="34"/>
      <c r="AI276" s="34"/>
      <c r="AJ276" s="35"/>
      <c r="AK276" s="34"/>
      <c r="AL276" s="25"/>
      <c r="AM276" s="48"/>
      <c r="AN276" s="48"/>
      <c r="AO276" s="43"/>
      <c r="AS276" s="25"/>
      <c r="AT276" s="48"/>
      <c r="AU276" s="48"/>
      <c r="AV276" s="43"/>
      <c r="AW276" s="25"/>
      <c r="AX276" s="48"/>
      <c r="AY276" s="48"/>
      <c r="AZ276" s="43"/>
    </row>
    <row r="277" spans="25:52" x14ac:dyDescent="0.2">
      <c r="Y277" s="25">
        <v>138</v>
      </c>
      <c r="Z277" s="48"/>
      <c r="AA277" s="48"/>
      <c r="AB277" s="43"/>
      <c r="AC277" s="25"/>
      <c r="AG277" s="25"/>
      <c r="AH277" s="34"/>
      <c r="AI277" s="34"/>
      <c r="AJ277" s="35"/>
      <c r="AK277" s="34"/>
      <c r="AL277" s="25"/>
      <c r="AM277" s="48"/>
      <c r="AN277" s="48"/>
      <c r="AO277" s="43"/>
      <c r="AS277" s="25"/>
      <c r="AT277" s="48"/>
      <c r="AU277" s="48"/>
      <c r="AV277" s="43"/>
      <c r="AW277" s="25"/>
      <c r="AX277" s="48"/>
      <c r="AY277" s="48"/>
      <c r="AZ277" s="43"/>
    </row>
    <row r="278" spans="25:52" x14ac:dyDescent="0.2">
      <c r="Y278" s="25">
        <v>139</v>
      </c>
      <c r="Z278" s="48"/>
      <c r="AA278" s="48"/>
      <c r="AB278" s="43"/>
      <c r="AC278" s="25"/>
      <c r="AG278" s="25"/>
      <c r="AH278" s="34"/>
      <c r="AI278" s="34"/>
      <c r="AJ278" s="35"/>
      <c r="AK278" s="34"/>
      <c r="AL278" s="25"/>
      <c r="AM278" s="48"/>
      <c r="AN278" s="48"/>
      <c r="AO278" s="43"/>
      <c r="AS278" s="25"/>
      <c r="AT278" s="48"/>
      <c r="AU278" s="48"/>
      <c r="AV278" s="43"/>
      <c r="AW278" s="25"/>
      <c r="AX278" s="48"/>
      <c r="AY278" s="48"/>
      <c r="AZ278" s="43"/>
    </row>
    <row r="279" spans="25:52" x14ac:dyDescent="0.2">
      <c r="Y279" s="25">
        <v>140</v>
      </c>
      <c r="Z279" s="48"/>
      <c r="AA279" s="48"/>
      <c r="AB279" s="43"/>
      <c r="AC279" s="25"/>
      <c r="AG279" s="25"/>
      <c r="AH279" s="34"/>
      <c r="AI279" s="34"/>
      <c r="AJ279" s="35"/>
      <c r="AK279" s="34"/>
      <c r="AL279" s="25"/>
      <c r="AM279" s="48"/>
      <c r="AN279" s="48"/>
      <c r="AO279" s="43"/>
      <c r="AS279" s="25"/>
      <c r="AT279" s="48"/>
      <c r="AU279" s="48"/>
      <c r="AV279" s="43"/>
      <c r="AW279" s="25"/>
      <c r="AX279" s="48"/>
      <c r="AY279" s="48"/>
      <c r="AZ279" s="43"/>
    </row>
    <row r="280" spans="25:52" x14ac:dyDescent="0.2">
      <c r="Y280" s="25">
        <v>142</v>
      </c>
      <c r="Z280" s="48"/>
      <c r="AA280" s="48"/>
      <c r="AB280" s="43"/>
      <c r="AC280" s="25"/>
      <c r="AG280" s="25"/>
      <c r="AH280" s="34"/>
      <c r="AI280" s="34"/>
      <c r="AJ280" s="35"/>
      <c r="AK280" s="34"/>
      <c r="AL280" s="25"/>
      <c r="AM280" s="48"/>
      <c r="AN280" s="48"/>
      <c r="AO280" s="43"/>
      <c r="AS280" s="25"/>
      <c r="AT280" s="48"/>
      <c r="AU280" s="48"/>
      <c r="AV280" s="43"/>
      <c r="AW280" s="25"/>
      <c r="AX280" s="48"/>
      <c r="AY280" s="48"/>
      <c r="AZ280" s="43"/>
    </row>
    <row r="281" spans="25:52" x14ac:dyDescent="0.2">
      <c r="Y281" s="25">
        <v>143</v>
      </c>
      <c r="Z281" s="48"/>
      <c r="AA281" s="48"/>
      <c r="AB281" s="43"/>
      <c r="AC281" s="25"/>
      <c r="AG281" s="25"/>
      <c r="AH281" s="34"/>
      <c r="AI281" s="34"/>
      <c r="AJ281" s="35"/>
      <c r="AK281" s="34"/>
      <c r="AL281" s="25"/>
      <c r="AM281" s="48"/>
      <c r="AN281" s="48"/>
      <c r="AO281" s="43"/>
      <c r="AS281" s="25"/>
      <c r="AT281" s="48"/>
      <c r="AU281" s="48"/>
      <c r="AV281" s="43"/>
      <c r="AW281" s="25"/>
      <c r="AX281" s="48"/>
      <c r="AY281" s="48"/>
      <c r="AZ281" s="43"/>
    </row>
    <row r="282" spans="25:52" x14ac:dyDescent="0.2">
      <c r="Y282" s="25">
        <v>144</v>
      </c>
      <c r="Z282" s="48"/>
      <c r="AA282" s="48"/>
      <c r="AB282" s="43"/>
      <c r="AC282" s="25"/>
      <c r="AG282" s="25"/>
      <c r="AH282" s="34"/>
      <c r="AI282" s="34"/>
      <c r="AJ282" s="35"/>
      <c r="AK282" s="34"/>
      <c r="AL282" s="25"/>
      <c r="AM282" s="48"/>
      <c r="AN282" s="48"/>
      <c r="AO282" s="43"/>
      <c r="AS282" s="25"/>
      <c r="AT282" s="48"/>
      <c r="AU282" s="48"/>
      <c r="AV282" s="43"/>
      <c r="AW282" s="25"/>
      <c r="AX282" s="48"/>
      <c r="AY282" s="48"/>
      <c r="AZ282" s="43"/>
    </row>
    <row r="283" spans="25:52" x14ac:dyDescent="0.2">
      <c r="Y283" s="25">
        <v>202</v>
      </c>
      <c r="Z283" s="48"/>
      <c r="AA283" s="48"/>
      <c r="AB283" s="43"/>
      <c r="AC283" s="25"/>
      <c r="AG283" s="25"/>
      <c r="AH283" s="34"/>
      <c r="AI283" s="34"/>
      <c r="AJ283" s="35"/>
      <c r="AK283" s="34"/>
      <c r="AL283" s="25"/>
      <c r="AM283" s="48"/>
      <c r="AN283" s="48"/>
      <c r="AO283" s="43"/>
      <c r="AS283" s="25"/>
      <c r="AT283" s="48"/>
      <c r="AU283" s="48"/>
      <c r="AV283" s="43"/>
      <c r="AW283" s="25"/>
      <c r="AX283" s="48"/>
      <c r="AY283" s="48"/>
      <c r="AZ283" s="43"/>
    </row>
    <row r="284" spans="25:52" x14ac:dyDescent="0.2">
      <c r="Y284" s="25">
        <v>207</v>
      </c>
      <c r="Z284" s="48"/>
      <c r="AA284" s="48"/>
      <c r="AB284" s="43"/>
      <c r="AC284" s="25"/>
      <c r="AG284" s="25"/>
      <c r="AH284" s="34"/>
      <c r="AI284" s="34"/>
      <c r="AJ284" s="35"/>
      <c r="AK284" s="34"/>
      <c r="AL284" s="25"/>
      <c r="AM284" s="48"/>
      <c r="AN284" s="48"/>
      <c r="AO284" s="43"/>
      <c r="AS284" s="25"/>
      <c r="AT284" s="34"/>
      <c r="AU284" s="34"/>
      <c r="AV284" s="35"/>
      <c r="AW284" s="25"/>
    </row>
    <row r="285" spans="25:52" x14ac:dyDescent="0.2">
      <c r="Y285" s="25">
        <v>218</v>
      </c>
      <c r="Z285" s="48"/>
      <c r="AA285" s="48"/>
      <c r="AB285" s="43"/>
      <c r="AC285" s="25"/>
      <c r="AG285" s="25"/>
      <c r="AH285" s="34"/>
      <c r="AI285" s="34"/>
      <c r="AJ285" s="35"/>
      <c r="AK285" s="34"/>
      <c r="AL285" s="25"/>
      <c r="AM285" s="48"/>
      <c r="AN285" s="48"/>
      <c r="AO285" s="43"/>
      <c r="AS285" s="25"/>
      <c r="AT285" s="34"/>
      <c r="AU285" s="34"/>
      <c r="AV285" s="35"/>
      <c r="AW285" s="25"/>
    </row>
    <row r="286" spans="25:52" x14ac:dyDescent="0.2">
      <c r="Y286" s="25">
        <v>219</v>
      </c>
      <c r="AA286" s="49"/>
      <c r="AB286" s="46"/>
      <c r="AC286" s="25"/>
      <c r="AG286" s="25"/>
      <c r="AH286" s="34"/>
      <c r="AI286" s="34"/>
      <c r="AJ286" s="35"/>
      <c r="AK286" s="34"/>
      <c r="AL286" s="25"/>
      <c r="AM286" s="48"/>
      <c r="AN286" s="48"/>
      <c r="AO286" s="43"/>
      <c r="AS286" s="25"/>
      <c r="AT286" s="34"/>
      <c r="AU286" s="34"/>
      <c r="AV286" s="35"/>
      <c r="AW286" s="25"/>
    </row>
    <row r="287" spans="25:52" x14ac:dyDescent="0.2">
      <c r="Y287" s="25">
        <v>871</v>
      </c>
      <c r="AA287" s="49"/>
      <c r="AB287" s="46"/>
      <c r="AC287" s="25"/>
      <c r="AG287" s="25"/>
      <c r="AH287" s="34"/>
      <c r="AI287" s="34"/>
      <c r="AJ287" s="35"/>
      <c r="AK287" s="34"/>
      <c r="AL287" s="25"/>
      <c r="AM287" s="48"/>
      <c r="AN287" s="48"/>
      <c r="AO287" s="43"/>
      <c r="AS287" s="25"/>
      <c r="AT287" s="34"/>
      <c r="AU287" s="34"/>
      <c r="AV287" s="35"/>
      <c r="AW287" s="25"/>
    </row>
    <row r="288" spans="25:52" x14ac:dyDescent="0.2">
      <c r="Y288" s="25">
        <v>917</v>
      </c>
      <c r="AA288" s="49"/>
      <c r="AB288" s="46"/>
      <c r="AC288" s="25"/>
      <c r="AG288" s="25"/>
      <c r="AH288" s="48"/>
      <c r="AI288" s="48"/>
      <c r="AJ288" s="43"/>
      <c r="AK288" s="48"/>
      <c r="AL288" s="25"/>
      <c r="AM288" s="48"/>
      <c r="AN288" s="48"/>
      <c r="AO288" s="43"/>
      <c r="AS288" s="25"/>
      <c r="AT288" s="34"/>
      <c r="AU288" s="34"/>
      <c r="AV288" s="35"/>
      <c r="AW288" s="25"/>
    </row>
    <row r="289" spans="26:48" x14ac:dyDescent="0.2">
      <c r="Z289" s="50"/>
      <c r="AB289" s="31"/>
      <c r="AL289" s="34"/>
      <c r="AM289" s="36"/>
      <c r="AN289" s="37"/>
      <c r="AT289" s="34"/>
      <c r="AU289" s="34"/>
      <c r="AV289" s="35"/>
    </row>
    <row r="290" spans="26:48" x14ac:dyDescent="0.2">
      <c r="Z290" s="51"/>
      <c r="AL290" s="34"/>
      <c r="AM290" s="36"/>
      <c r="AN290" s="37"/>
      <c r="AT290" s="34"/>
      <c r="AU290" s="34"/>
      <c r="AV290" s="35"/>
    </row>
    <row r="291" spans="26:48" x14ac:dyDescent="0.2">
      <c r="Z291" s="51"/>
      <c r="AL291" s="34"/>
      <c r="AT291" s="34"/>
      <c r="AU291" s="34"/>
      <c r="AV291" s="35"/>
    </row>
    <row r="292" spans="26:48" x14ac:dyDescent="0.2">
      <c r="Z292" s="51"/>
      <c r="AB292" s="31"/>
      <c r="AL292" s="34"/>
      <c r="AT292" s="34"/>
      <c r="AU292" s="34"/>
      <c r="AV292" s="35"/>
    </row>
    <row r="293" spans="26:48" x14ac:dyDescent="0.2">
      <c r="Z293" s="51"/>
      <c r="AA293" s="50"/>
      <c r="AB293" s="50"/>
      <c r="AL293" s="34"/>
      <c r="AM293" s="33"/>
      <c r="AN293" s="33"/>
      <c r="AT293" s="34"/>
      <c r="AU293" s="34"/>
      <c r="AV293" s="35"/>
    </row>
    <row r="294" spans="26:48" x14ac:dyDescent="0.2">
      <c r="Z294" s="51"/>
      <c r="AA294" s="49"/>
      <c r="AB294" s="52"/>
      <c r="AL294" s="34"/>
      <c r="AM294" s="34"/>
      <c r="AN294" s="35"/>
      <c r="AT294" s="34"/>
      <c r="AU294" s="34"/>
      <c r="AV294" s="35"/>
    </row>
    <row r="295" spans="26:48" x14ac:dyDescent="0.2">
      <c r="Z295" s="51"/>
      <c r="AA295" s="49"/>
      <c r="AB295" s="52"/>
      <c r="AL295" s="34"/>
      <c r="AM295" s="34"/>
      <c r="AN295" s="35"/>
      <c r="AT295" s="34"/>
      <c r="AU295" s="34"/>
      <c r="AV295" s="35"/>
    </row>
    <row r="296" spans="26:48" x14ac:dyDescent="0.2">
      <c r="Z296" s="51"/>
      <c r="AA296" s="49"/>
      <c r="AB296" s="52"/>
      <c r="AL296" s="34"/>
      <c r="AM296" s="34"/>
      <c r="AN296" s="35"/>
      <c r="AT296" s="34"/>
      <c r="AU296" s="34"/>
      <c r="AV296" s="35"/>
    </row>
    <row r="297" spans="26:48" x14ac:dyDescent="0.2">
      <c r="Z297" s="51"/>
      <c r="AA297" s="49"/>
      <c r="AB297" s="52"/>
      <c r="AL297" s="34"/>
      <c r="AM297" s="34"/>
      <c r="AN297" s="35"/>
      <c r="AT297" s="34"/>
      <c r="AU297" s="34"/>
      <c r="AV297" s="35"/>
    </row>
    <row r="298" spans="26:48" x14ac:dyDescent="0.2">
      <c r="Z298" s="51"/>
      <c r="AA298" s="49"/>
      <c r="AB298" s="52"/>
      <c r="AL298" s="34"/>
      <c r="AM298" s="34"/>
      <c r="AN298" s="35"/>
      <c r="AT298" s="34"/>
      <c r="AU298" s="34"/>
      <c r="AV298" s="35"/>
    </row>
    <row r="299" spans="26:48" x14ac:dyDescent="0.2">
      <c r="Z299" s="51"/>
      <c r="AA299" s="49"/>
      <c r="AB299" s="52"/>
      <c r="AL299" s="34"/>
      <c r="AM299" s="34"/>
      <c r="AN299" s="35"/>
      <c r="AT299" s="34"/>
      <c r="AU299" s="34"/>
      <c r="AV299" s="35"/>
    </row>
    <row r="300" spans="26:48" x14ac:dyDescent="0.2">
      <c r="Z300" s="51"/>
      <c r="AA300" s="49"/>
      <c r="AB300" s="52"/>
      <c r="AL300" s="34"/>
      <c r="AM300" s="34"/>
      <c r="AN300" s="35"/>
      <c r="AT300" s="34"/>
      <c r="AU300" s="34"/>
      <c r="AV300" s="35"/>
    </row>
    <row r="301" spans="26:48" x14ac:dyDescent="0.2">
      <c r="Z301" s="51"/>
      <c r="AA301" s="49"/>
      <c r="AB301" s="52"/>
      <c r="AL301" s="34"/>
      <c r="AM301" s="34"/>
      <c r="AN301" s="35"/>
      <c r="AT301" s="34"/>
      <c r="AU301" s="34"/>
      <c r="AV301" s="35"/>
    </row>
    <row r="302" spans="26:48" x14ac:dyDescent="0.2">
      <c r="Z302" s="51"/>
      <c r="AA302" s="49"/>
      <c r="AB302" s="52"/>
      <c r="AL302" s="34"/>
      <c r="AM302" s="34"/>
      <c r="AN302" s="35"/>
      <c r="AT302" s="34"/>
      <c r="AU302" s="34"/>
      <c r="AV302" s="35"/>
    </row>
    <row r="303" spans="26:48" x14ac:dyDescent="0.2">
      <c r="Z303" s="51"/>
      <c r="AA303" s="49"/>
      <c r="AB303" s="52"/>
      <c r="AL303" s="34"/>
      <c r="AM303" s="34"/>
      <c r="AN303" s="35"/>
      <c r="AT303" s="34"/>
      <c r="AU303" s="34"/>
      <c r="AV303" s="35"/>
    </row>
    <row r="304" spans="26:48" x14ac:dyDescent="0.2">
      <c r="Z304" s="51"/>
      <c r="AA304" s="49"/>
      <c r="AB304" s="52"/>
      <c r="AL304" s="34"/>
      <c r="AM304" s="34"/>
      <c r="AN304" s="35"/>
      <c r="AT304" s="34"/>
      <c r="AU304" s="34"/>
      <c r="AV304" s="35"/>
    </row>
    <row r="305" spans="26:48" x14ac:dyDescent="0.2">
      <c r="Z305" s="51"/>
      <c r="AA305" s="49"/>
      <c r="AB305" s="52"/>
      <c r="AL305" s="34"/>
      <c r="AM305" s="34"/>
      <c r="AN305" s="35"/>
      <c r="AT305" s="34"/>
      <c r="AU305" s="34"/>
      <c r="AV305" s="35"/>
    </row>
    <row r="306" spans="26:48" x14ac:dyDescent="0.2">
      <c r="Z306" s="51"/>
      <c r="AA306" s="49"/>
      <c r="AB306" s="52"/>
      <c r="AL306" s="34"/>
      <c r="AM306" s="34"/>
      <c r="AN306" s="35"/>
      <c r="AT306" s="34"/>
      <c r="AU306" s="34"/>
      <c r="AV306" s="35"/>
    </row>
    <row r="307" spans="26:48" x14ac:dyDescent="0.2">
      <c r="Z307" s="51"/>
      <c r="AA307" s="49"/>
      <c r="AB307" s="52"/>
      <c r="AL307" s="34"/>
      <c r="AM307" s="34"/>
      <c r="AN307" s="35"/>
      <c r="AT307" s="34"/>
      <c r="AU307" s="34"/>
      <c r="AV307" s="35"/>
    </row>
    <row r="308" spans="26:48" x14ac:dyDescent="0.2">
      <c r="Z308" s="51"/>
      <c r="AA308" s="49"/>
      <c r="AB308" s="52"/>
      <c r="AL308" s="34"/>
      <c r="AM308" s="34"/>
      <c r="AN308" s="35"/>
      <c r="AT308" s="34"/>
      <c r="AU308" s="34"/>
      <c r="AV308" s="35"/>
    </row>
    <row r="309" spans="26:48" x14ac:dyDescent="0.2">
      <c r="Z309" s="51"/>
      <c r="AA309" s="49"/>
      <c r="AB309" s="52"/>
      <c r="AL309" s="34"/>
      <c r="AM309" s="34"/>
      <c r="AN309" s="35"/>
      <c r="AT309" s="34"/>
      <c r="AU309" s="34"/>
      <c r="AV309" s="35"/>
    </row>
    <row r="310" spans="26:48" x14ac:dyDescent="0.2">
      <c r="Z310" s="51"/>
      <c r="AA310" s="49"/>
      <c r="AB310" s="52"/>
      <c r="AL310" s="34"/>
      <c r="AM310" s="34"/>
      <c r="AN310" s="35"/>
      <c r="AT310" s="34"/>
      <c r="AU310" s="34"/>
      <c r="AV310" s="35"/>
    </row>
    <row r="311" spans="26:48" x14ac:dyDescent="0.2">
      <c r="Z311" s="51"/>
      <c r="AA311" s="49"/>
      <c r="AB311" s="52"/>
      <c r="AL311" s="34"/>
      <c r="AM311" s="34"/>
      <c r="AN311" s="35"/>
      <c r="AT311" s="34"/>
      <c r="AU311" s="34"/>
      <c r="AV311" s="35"/>
    </row>
    <row r="312" spans="26:48" x14ac:dyDescent="0.2">
      <c r="Z312" s="51"/>
      <c r="AA312" s="49"/>
      <c r="AB312" s="52"/>
      <c r="AL312" s="34"/>
      <c r="AM312" s="34"/>
      <c r="AN312" s="35"/>
      <c r="AT312" s="34"/>
      <c r="AU312" s="34"/>
      <c r="AV312" s="35"/>
    </row>
    <row r="313" spans="26:48" x14ac:dyDescent="0.2">
      <c r="Z313" s="51"/>
      <c r="AA313" s="49"/>
      <c r="AB313" s="52"/>
      <c r="AL313" s="34"/>
      <c r="AM313" s="34"/>
      <c r="AN313" s="35"/>
      <c r="AT313" s="34"/>
      <c r="AU313" s="34"/>
      <c r="AV313" s="35"/>
    </row>
    <row r="314" spans="26:48" x14ac:dyDescent="0.2">
      <c r="Z314" s="51"/>
      <c r="AA314" s="49"/>
      <c r="AB314" s="52"/>
      <c r="AL314" s="34"/>
      <c r="AM314" s="34"/>
      <c r="AN314" s="35"/>
      <c r="AT314" s="34"/>
      <c r="AU314" s="34"/>
      <c r="AV314" s="35"/>
    </row>
    <row r="315" spans="26:48" x14ac:dyDescent="0.2">
      <c r="Z315" s="51"/>
      <c r="AA315" s="49"/>
      <c r="AB315" s="52"/>
      <c r="AL315" s="34"/>
      <c r="AM315" s="34"/>
      <c r="AN315" s="35"/>
      <c r="AT315" s="34"/>
      <c r="AU315" s="34"/>
      <c r="AV315" s="35"/>
    </row>
    <row r="316" spans="26:48" x14ac:dyDescent="0.2">
      <c r="Z316" s="51"/>
      <c r="AA316" s="49"/>
      <c r="AB316" s="52"/>
      <c r="AL316" s="34"/>
      <c r="AM316" s="34"/>
      <c r="AN316" s="35"/>
      <c r="AT316" s="34"/>
      <c r="AU316" s="34"/>
      <c r="AV316" s="35"/>
    </row>
    <row r="317" spans="26:48" x14ac:dyDescent="0.2">
      <c r="Z317" s="51"/>
      <c r="AA317" s="49"/>
      <c r="AB317" s="52"/>
      <c r="AL317" s="34"/>
      <c r="AM317" s="34"/>
      <c r="AN317" s="35"/>
      <c r="AT317" s="34"/>
      <c r="AU317" s="34"/>
      <c r="AV317" s="35"/>
    </row>
    <row r="318" spans="26:48" x14ac:dyDescent="0.2">
      <c r="Z318" s="51"/>
      <c r="AA318" s="49"/>
      <c r="AB318" s="52"/>
      <c r="AL318" s="34"/>
      <c r="AM318" s="34"/>
      <c r="AN318" s="35"/>
      <c r="AT318" s="34"/>
      <c r="AU318" s="34"/>
      <c r="AV318" s="35"/>
    </row>
    <row r="319" spans="26:48" x14ac:dyDescent="0.2">
      <c r="Z319" s="51"/>
      <c r="AA319" s="49"/>
      <c r="AB319" s="52"/>
      <c r="AL319" s="34"/>
      <c r="AM319" s="34"/>
      <c r="AN319" s="35"/>
      <c r="AT319" s="34"/>
      <c r="AU319" s="34"/>
      <c r="AV319" s="35"/>
    </row>
    <row r="320" spans="26:48" x14ac:dyDescent="0.2">
      <c r="Z320" s="51"/>
      <c r="AA320" s="49"/>
      <c r="AB320" s="52"/>
      <c r="AL320" s="34"/>
      <c r="AM320" s="34"/>
      <c r="AN320" s="35"/>
      <c r="AT320" s="34"/>
      <c r="AU320" s="34"/>
      <c r="AV320" s="35"/>
    </row>
    <row r="321" spans="26:48" x14ac:dyDescent="0.2">
      <c r="Z321" s="51"/>
      <c r="AA321" s="49"/>
      <c r="AB321" s="52"/>
      <c r="AL321" s="34"/>
      <c r="AM321" s="34"/>
      <c r="AN321" s="35"/>
      <c r="AT321" s="34"/>
      <c r="AU321" s="34"/>
      <c r="AV321" s="35"/>
    </row>
    <row r="322" spans="26:48" x14ac:dyDescent="0.2">
      <c r="Z322" s="51"/>
      <c r="AA322" s="49"/>
      <c r="AB322" s="52"/>
      <c r="AL322" s="34"/>
      <c r="AM322" s="34"/>
      <c r="AN322" s="35"/>
      <c r="AT322" s="34"/>
      <c r="AU322" s="34"/>
      <c r="AV322" s="35"/>
    </row>
    <row r="323" spans="26:48" x14ac:dyDescent="0.2">
      <c r="Z323" s="51"/>
      <c r="AA323" s="49"/>
      <c r="AB323" s="52"/>
      <c r="AL323" s="34"/>
      <c r="AM323" s="34"/>
      <c r="AN323" s="35"/>
      <c r="AT323" s="34"/>
      <c r="AU323" s="34"/>
      <c r="AV323" s="35"/>
    </row>
    <row r="324" spans="26:48" x14ac:dyDescent="0.2">
      <c r="Z324" s="51"/>
      <c r="AA324" s="49"/>
      <c r="AB324" s="52"/>
      <c r="AL324" s="34"/>
      <c r="AM324" s="34"/>
      <c r="AN324" s="35"/>
      <c r="AT324" s="34"/>
      <c r="AU324" s="34"/>
      <c r="AV324" s="35"/>
    </row>
    <row r="325" spans="26:48" x14ac:dyDescent="0.2">
      <c r="Z325" s="51"/>
      <c r="AA325" s="49"/>
      <c r="AB325" s="52"/>
      <c r="AL325" s="34"/>
      <c r="AM325" s="34"/>
      <c r="AN325" s="35"/>
      <c r="AT325" s="34"/>
      <c r="AU325" s="34"/>
      <c r="AV325" s="35"/>
    </row>
    <row r="326" spans="26:48" x14ac:dyDescent="0.2">
      <c r="Z326" s="51"/>
      <c r="AA326" s="49"/>
      <c r="AB326" s="52"/>
      <c r="AL326" s="34"/>
      <c r="AM326" s="34"/>
      <c r="AN326" s="35"/>
      <c r="AT326" s="34"/>
      <c r="AU326" s="34"/>
      <c r="AV326" s="35"/>
    </row>
    <row r="327" spans="26:48" x14ac:dyDescent="0.2">
      <c r="Z327" s="51"/>
      <c r="AA327" s="49"/>
      <c r="AB327" s="52"/>
      <c r="AL327" s="34"/>
      <c r="AM327" s="34"/>
      <c r="AN327" s="35"/>
      <c r="AT327" s="34"/>
      <c r="AU327" s="34"/>
      <c r="AV327" s="35"/>
    </row>
    <row r="328" spans="26:48" x14ac:dyDescent="0.2">
      <c r="Z328" s="51"/>
      <c r="AA328" s="49"/>
      <c r="AB328" s="52"/>
      <c r="AL328" s="34"/>
      <c r="AM328" s="34"/>
      <c r="AN328" s="35"/>
      <c r="AT328" s="34"/>
      <c r="AU328" s="34"/>
      <c r="AV328" s="35"/>
    </row>
    <row r="329" spans="26:48" x14ac:dyDescent="0.2">
      <c r="Z329" s="51"/>
      <c r="AA329" s="49"/>
      <c r="AB329" s="52"/>
      <c r="AL329" s="34"/>
      <c r="AM329" s="34"/>
      <c r="AN329" s="35"/>
      <c r="AT329" s="34"/>
      <c r="AU329" s="34"/>
      <c r="AV329" s="35"/>
    </row>
    <row r="330" spans="26:48" x14ac:dyDescent="0.2">
      <c r="Z330" s="51"/>
      <c r="AA330" s="49"/>
      <c r="AB330" s="52"/>
      <c r="AL330" s="34"/>
      <c r="AM330" s="34"/>
      <c r="AN330" s="35"/>
      <c r="AT330" s="34"/>
      <c r="AU330" s="34"/>
      <c r="AV330" s="35"/>
    </row>
    <row r="331" spans="26:48" x14ac:dyDescent="0.2">
      <c r="Z331" s="51"/>
      <c r="AA331" s="49"/>
      <c r="AB331" s="52"/>
      <c r="AL331" s="34"/>
      <c r="AM331" s="34"/>
      <c r="AN331" s="35"/>
      <c r="AT331" s="34"/>
      <c r="AU331" s="34"/>
      <c r="AV331" s="35"/>
    </row>
    <row r="332" spans="26:48" x14ac:dyDescent="0.2">
      <c r="Z332" s="51"/>
      <c r="AA332" s="49"/>
      <c r="AB332" s="52"/>
      <c r="AL332" s="34"/>
      <c r="AM332" s="34"/>
      <c r="AN332" s="35"/>
      <c r="AT332" s="34"/>
      <c r="AU332" s="34"/>
      <c r="AV332" s="35"/>
    </row>
    <row r="333" spans="26:48" x14ac:dyDescent="0.2">
      <c r="Z333" s="51"/>
      <c r="AA333" s="49"/>
      <c r="AB333" s="52"/>
      <c r="AL333" s="34"/>
      <c r="AM333" s="34"/>
      <c r="AN333" s="35"/>
      <c r="AT333" s="34"/>
      <c r="AU333" s="34"/>
      <c r="AV333" s="35"/>
    </row>
    <row r="334" spans="26:48" x14ac:dyDescent="0.2">
      <c r="Z334" s="51"/>
      <c r="AA334" s="49"/>
      <c r="AB334" s="52"/>
      <c r="AL334" s="34"/>
      <c r="AM334" s="34"/>
      <c r="AN334" s="35"/>
      <c r="AT334" s="34"/>
      <c r="AU334" s="34"/>
      <c r="AV334" s="35"/>
    </row>
    <row r="335" spans="26:48" x14ac:dyDescent="0.2">
      <c r="Z335" s="51"/>
      <c r="AA335" s="49"/>
      <c r="AB335" s="52"/>
      <c r="AL335" s="34"/>
      <c r="AM335" s="34"/>
      <c r="AN335" s="35"/>
      <c r="AT335" s="34"/>
      <c r="AU335" s="34"/>
      <c r="AV335" s="35"/>
    </row>
    <row r="336" spans="26:48" x14ac:dyDescent="0.2">
      <c r="Z336" s="51"/>
      <c r="AA336" s="49"/>
      <c r="AB336" s="52"/>
      <c r="AL336" s="34"/>
      <c r="AM336" s="34"/>
      <c r="AN336" s="35"/>
      <c r="AT336" s="34"/>
      <c r="AU336" s="34"/>
      <c r="AV336" s="35"/>
    </row>
    <row r="337" spans="26:48" x14ac:dyDescent="0.2">
      <c r="Z337" s="51"/>
      <c r="AA337" s="49"/>
      <c r="AB337" s="52"/>
      <c r="AL337" s="34"/>
      <c r="AM337" s="34"/>
      <c r="AN337" s="35"/>
      <c r="AT337" s="34"/>
      <c r="AU337" s="34"/>
      <c r="AV337" s="35"/>
    </row>
    <row r="338" spans="26:48" x14ac:dyDescent="0.2">
      <c r="Z338" s="51"/>
      <c r="AA338" s="49"/>
      <c r="AB338" s="52"/>
      <c r="AL338" s="34"/>
      <c r="AM338" s="34"/>
      <c r="AN338" s="35"/>
      <c r="AT338" s="34"/>
      <c r="AU338" s="34"/>
      <c r="AV338" s="35"/>
    </row>
    <row r="339" spans="26:48" x14ac:dyDescent="0.2">
      <c r="Z339" s="51"/>
      <c r="AA339" s="49"/>
      <c r="AB339" s="52"/>
      <c r="AL339" s="34"/>
      <c r="AM339" s="34"/>
      <c r="AN339" s="35"/>
      <c r="AT339" s="34"/>
      <c r="AU339" s="34"/>
      <c r="AV339" s="35"/>
    </row>
    <row r="340" spans="26:48" x14ac:dyDescent="0.2">
      <c r="Z340" s="51"/>
      <c r="AA340" s="49"/>
      <c r="AB340" s="52"/>
      <c r="AL340" s="34"/>
      <c r="AM340" s="34"/>
      <c r="AN340" s="35"/>
      <c r="AT340" s="34"/>
      <c r="AU340" s="34"/>
      <c r="AV340" s="35"/>
    </row>
    <row r="341" spans="26:48" x14ac:dyDescent="0.2">
      <c r="Z341" s="51"/>
      <c r="AA341" s="49"/>
      <c r="AB341" s="52"/>
      <c r="AL341" s="34"/>
      <c r="AM341" s="34"/>
      <c r="AN341" s="35"/>
      <c r="AT341" s="34"/>
      <c r="AU341" s="34"/>
      <c r="AV341" s="35"/>
    </row>
    <row r="342" spans="26:48" x14ac:dyDescent="0.2">
      <c r="Z342" s="51"/>
      <c r="AA342" s="49"/>
      <c r="AB342" s="52"/>
      <c r="AL342" s="34"/>
      <c r="AM342" s="34"/>
      <c r="AN342" s="35"/>
      <c r="AT342" s="34"/>
      <c r="AU342" s="34"/>
      <c r="AV342" s="35"/>
    </row>
    <row r="343" spans="26:48" x14ac:dyDescent="0.2">
      <c r="Z343" s="51"/>
      <c r="AA343" s="49"/>
      <c r="AB343" s="52"/>
      <c r="AL343" s="34"/>
      <c r="AM343" s="34"/>
      <c r="AN343" s="35"/>
      <c r="AT343" s="34"/>
      <c r="AU343" s="34"/>
      <c r="AV343" s="35"/>
    </row>
    <row r="344" spans="26:48" x14ac:dyDescent="0.2">
      <c r="Z344" s="51"/>
      <c r="AA344" s="49"/>
      <c r="AB344" s="52"/>
      <c r="AL344" s="34"/>
      <c r="AM344" s="34"/>
      <c r="AN344" s="35"/>
      <c r="AT344" s="34"/>
      <c r="AU344" s="34"/>
      <c r="AV344" s="35"/>
    </row>
    <row r="345" spans="26:48" x14ac:dyDescent="0.2">
      <c r="Z345" s="51"/>
      <c r="AA345" s="49"/>
      <c r="AB345" s="52"/>
      <c r="AL345" s="34"/>
      <c r="AM345" s="34"/>
      <c r="AN345" s="35"/>
      <c r="AT345" s="34"/>
      <c r="AU345" s="34"/>
      <c r="AV345" s="35"/>
    </row>
    <row r="346" spans="26:48" x14ac:dyDescent="0.2">
      <c r="Z346" s="51"/>
      <c r="AA346" s="49"/>
      <c r="AB346" s="52"/>
      <c r="AL346" s="34"/>
      <c r="AM346" s="34"/>
      <c r="AN346" s="35"/>
      <c r="AT346" s="34"/>
      <c r="AU346" s="34"/>
      <c r="AV346" s="35"/>
    </row>
    <row r="347" spans="26:48" x14ac:dyDescent="0.2">
      <c r="Z347" s="51"/>
      <c r="AA347" s="49"/>
      <c r="AB347" s="52"/>
      <c r="AL347" s="34"/>
      <c r="AM347" s="34"/>
      <c r="AN347" s="35"/>
      <c r="AT347" s="34"/>
      <c r="AU347" s="34"/>
      <c r="AV347" s="35"/>
    </row>
    <row r="348" spans="26:48" x14ac:dyDescent="0.2">
      <c r="Z348" s="51"/>
      <c r="AA348" s="49"/>
      <c r="AB348" s="52"/>
      <c r="AL348" s="34"/>
      <c r="AM348" s="34"/>
      <c r="AN348" s="35"/>
      <c r="AT348" s="34"/>
      <c r="AU348" s="34"/>
      <c r="AV348" s="35"/>
    </row>
    <row r="349" spans="26:48" x14ac:dyDescent="0.2">
      <c r="Z349" s="51"/>
      <c r="AA349" s="49"/>
      <c r="AB349" s="52"/>
      <c r="AL349" s="34"/>
      <c r="AM349" s="34"/>
      <c r="AN349" s="35"/>
      <c r="AT349" s="34"/>
      <c r="AU349" s="34"/>
      <c r="AV349" s="35"/>
    </row>
    <row r="350" spans="26:48" x14ac:dyDescent="0.2">
      <c r="Z350" s="51"/>
      <c r="AA350" s="49"/>
      <c r="AB350" s="52"/>
      <c r="AL350" s="34"/>
      <c r="AM350" s="34"/>
      <c r="AN350" s="35"/>
      <c r="AT350" s="34"/>
      <c r="AU350" s="34"/>
      <c r="AV350" s="35"/>
    </row>
    <row r="351" spans="26:48" x14ac:dyDescent="0.2">
      <c r="Z351" s="51"/>
      <c r="AA351" s="49"/>
      <c r="AB351" s="52"/>
      <c r="AL351" s="34"/>
      <c r="AM351" s="34"/>
      <c r="AN351" s="35"/>
      <c r="AT351" s="34"/>
      <c r="AU351" s="34"/>
      <c r="AV351" s="35"/>
    </row>
    <row r="352" spans="26:48" x14ac:dyDescent="0.2">
      <c r="Z352" s="51"/>
      <c r="AA352" s="49"/>
      <c r="AB352" s="52"/>
      <c r="AL352" s="34"/>
      <c r="AM352" s="34"/>
      <c r="AN352" s="35"/>
      <c r="AT352" s="34"/>
      <c r="AU352" s="34"/>
      <c r="AV352" s="35"/>
    </row>
    <row r="353" spans="26:48" x14ac:dyDescent="0.2">
      <c r="Z353" s="51"/>
      <c r="AA353" s="49"/>
      <c r="AB353" s="52"/>
      <c r="AL353" s="34"/>
      <c r="AM353" s="34"/>
      <c r="AN353" s="35"/>
      <c r="AT353" s="34"/>
      <c r="AU353" s="34"/>
      <c r="AV353" s="35"/>
    </row>
    <row r="354" spans="26:48" x14ac:dyDescent="0.2">
      <c r="Z354" s="51"/>
      <c r="AA354" s="49"/>
      <c r="AB354" s="52"/>
      <c r="AL354" s="34"/>
      <c r="AM354" s="34"/>
      <c r="AN354" s="35"/>
      <c r="AT354" s="34"/>
      <c r="AU354" s="34"/>
      <c r="AV354" s="35"/>
    </row>
    <row r="355" spans="26:48" x14ac:dyDescent="0.2">
      <c r="Z355" s="51"/>
      <c r="AA355" s="49"/>
      <c r="AB355" s="52"/>
      <c r="AL355" s="34"/>
      <c r="AM355" s="34"/>
      <c r="AN355" s="35"/>
      <c r="AT355" s="34"/>
      <c r="AU355" s="34"/>
      <c r="AV355" s="35"/>
    </row>
    <row r="356" spans="26:48" x14ac:dyDescent="0.2">
      <c r="Z356" s="51"/>
      <c r="AA356" s="49"/>
      <c r="AB356" s="52"/>
      <c r="AL356" s="34"/>
      <c r="AM356" s="34"/>
      <c r="AN356" s="35"/>
      <c r="AT356" s="34"/>
      <c r="AU356" s="34"/>
      <c r="AV356" s="35"/>
    </row>
    <row r="357" spans="26:48" x14ac:dyDescent="0.2">
      <c r="Z357" s="51"/>
      <c r="AA357" s="49"/>
      <c r="AB357" s="52"/>
      <c r="AL357" s="34"/>
      <c r="AM357" s="34"/>
      <c r="AN357" s="35"/>
    </row>
    <row r="358" spans="26:48" x14ac:dyDescent="0.2">
      <c r="Z358" s="51"/>
      <c r="AA358" s="49"/>
      <c r="AB358" s="52"/>
      <c r="AL358" s="34"/>
      <c r="AM358" s="34"/>
      <c r="AN358" s="35"/>
    </row>
    <row r="359" spans="26:48" x14ac:dyDescent="0.2">
      <c r="Z359" s="51"/>
      <c r="AA359" s="49"/>
      <c r="AB359" s="52"/>
      <c r="AL359" s="34"/>
      <c r="AM359" s="34"/>
      <c r="AN359" s="35"/>
    </row>
    <row r="360" spans="26:48" x14ac:dyDescent="0.2">
      <c r="Z360" s="51"/>
      <c r="AA360" s="49"/>
      <c r="AB360" s="52"/>
      <c r="AL360" s="34"/>
      <c r="AM360" s="34"/>
      <c r="AN360" s="35"/>
    </row>
    <row r="361" spans="26:48" x14ac:dyDescent="0.2">
      <c r="Z361" s="51"/>
      <c r="AA361" s="49"/>
      <c r="AB361" s="52"/>
      <c r="AL361" s="34"/>
      <c r="AM361" s="34"/>
      <c r="AN361" s="35"/>
    </row>
    <row r="362" spans="26:48" x14ac:dyDescent="0.2">
      <c r="Z362" s="51"/>
      <c r="AA362" s="49"/>
      <c r="AB362" s="52"/>
      <c r="AL362" s="34"/>
      <c r="AM362" s="34"/>
      <c r="AN362" s="35"/>
    </row>
    <row r="363" spans="26:48" x14ac:dyDescent="0.2">
      <c r="Z363" s="51"/>
      <c r="AA363" s="49"/>
      <c r="AB363" s="52"/>
      <c r="AL363" s="34"/>
      <c r="AM363" s="34"/>
      <c r="AN363" s="35"/>
    </row>
    <row r="364" spans="26:48" x14ac:dyDescent="0.2">
      <c r="Z364" s="51"/>
      <c r="AA364" s="49"/>
      <c r="AB364" s="52"/>
      <c r="AL364" s="34"/>
      <c r="AM364" s="34"/>
      <c r="AN364" s="35"/>
    </row>
    <row r="365" spans="26:48" x14ac:dyDescent="0.2">
      <c r="Z365" s="51"/>
      <c r="AA365" s="49"/>
      <c r="AB365" s="52"/>
      <c r="AL365" s="34"/>
      <c r="AM365" s="34"/>
      <c r="AN365" s="35"/>
    </row>
    <row r="366" spans="26:48" x14ac:dyDescent="0.2">
      <c r="Z366" s="51"/>
      <c r="AA366" s="49"/>
      <c r="AB366" s="52"/>
      <c r="AL366" s="34"/>
      <c r="AM366" s="34"/>
      <c r="AN366" s="35"/>
    </row>
    <row r="367" spans="26:48" x14ac:dyDescent="0.2">
      <c r="Z367" s="51"/>
      <c r="AA367" s="49"/>
      <c r="AB367" s="52"/>
      <c r="AL367" s="34"/>
      <c r="AM367" s="34"/>
      <c r="AN367" s="35"/>
    </row>
    <row r="368" spans="26:48" x14ac:dyDescent="0.2">
      <c r="Z368" s="51"/>
      <c r="AA368" s="49"/>
      <c r="AB368" s="52"/>
      <c r="AL368" s="34"/>
      <c r="AM368" s="34"/>
      <c r="AN368" s="35"/>
    </row>
    <row r="369" spans="26:40" x14ac:dyDescent="0.2">
      <c r="Z369" s="51"/>
      <c r="AA369" s="49"/>
      <c r="AB369" s="52"/>
      <c r="AL369" s="34"/>
      <c r="AM369" s="34"/>
      <c r="AN369" s="35"/>
    </row>
    <row r="370" spans="26:40" x14ac:dyDescent="0.2">
      <c r="Z370" s="51"/>
      <c r="AA370" s="49"/>
      <c r="AB370" s="52"/>
      <c r="AL370" s="34"/>
      <c r="AM370" s="34"/>
      <c r="AN370" s="35"/>
    </row>
    <row r="371" spans="26:40" x14ac:dyDescent="0.2">
      <c r="Z371" s="51"/>
      <c r="AA371" s="49"/>
      <c r="AB371" s="52"/>
      <c r="AL371" s="34"/>
      <c r="AM371" s="34"/>
      <c r="AN371" s="35"/>
    </row>
    <row r="372" spans="26:40" x14ac:dyDescent="0.2">
      <c r="Z372" s="51"/>
      <c r="AA372" s="49"/>
      <c r="AB372" s="52"/>
      <c r="AL372" s="34"/>
      <c r="AM372" s="34"/>
      <c r="AN372" s="35"/>
    </row>
    <row r="373" spans="26:40" x14ac:dyDescent="0.2">
      <c r="Z373" s="51"/>
      <c r="AA373" s="49"/>
      <c r="AB373" s="52"/>
      <c r="AL373" s="34"/>
      <c r="AM373" s="34"/>
      <c r="AN373" s="35"/>
    </row>
    <row r="374" spans="26:40" x14ac:dyDescent="0.2">
      <c r="Z374" s="51"/>
      <c r="AA374" s="49"/>
      <c r="AB374" s="52"/>
      <c r="AL374" s="34"/>
      <c r="AM374" s="34"/>
      <c r="AN374" s="35"/>
    </row>
    <row r="375" spans="26:40" x14ac:dyDescent="0.2">
      <c r="Z375" s="51"/>
      <c r="AA375" s="49"/>
      <c r="AB375" s="52"/>
      <c r="AE375" s="31"/>
      <c r="AL375" s="34"/>
      <c r="AM375" s="34"/>
      <c r="AN375" s="35"/>
    </row>
    <row r="376" spans="26:40" x14ac:dyDescent="0.2">
      <c r="Z376" s="51"/>
      <c r="AA376" s="49"/>
      <c r="AB376" s="52"/>
      <c r="AE376" s="52"/>
      <c r="AL376" s="34"/>
      <c r="AM376" s="34"/>
      <c r="AN376" s="35"/>
    </row>
    <row r="377" spans="26:40" x14ac:dyDescent="0.2">
      <c r="Z377" s="51"/>
      <c r="AA377" s="49"/>
      <c r="AB377" s="52"/>
      <c r="AE377" s="52"/>
      <c r="AL377" s="34"/>
      <c r="AM377" s="34"/>
      <c r="AN377" s="35"/>
    </row>
    <row r="378" spans="26:40" x14ac:dyDescent="0.2">
      <c r="Z378" s="51"/>
      <c r="AA378" s="49"/>
      <c r="AB378" s="52"/>
      <c r="AE378" s="52"/>
      <c r="AL378" s="34"/>
      <c r="AM378" s="34"/>
      <c r="AN378" s="35"/>
    </row>
    <row r="379" spans="26:40" x14ac:dyDescent="0.2">
      <c r="Z379" s="51"/>
      <c r="AA379" s="49"/>
      <c r="AB379" s="52"/>
      <c r="AE379" s="52"/>
      <c r="AL379" s="34"/>
      <c r="AM379" s="34"/>
      <c r="AN379" s="35"/>
    </row>
    <row r="380" spans="26:40" x14ac:dyDescent="0.2">
      <c r="Z380" s="51"/>
      <c r="AA380" s="49"/>
      <c r="AB380" s="52"/>
      <c r="AE380" s="52"/>
      <c r="AL380" s="34"/>
      <c r="AM380" s="34"/>
      <c r="AN380" s="35"/>
    </row>
    <row r="381" spans="26:40" x14ac:dyDescent="0.2">
      <c r="Z381" s="51"/>
      <c r="AA381" s="49"/>
      <c r="AB381" s="52"/>
      <c r="AE381" s="52"/>
      <c r="AL381" s="34"/>
      <c r="AM381" s="34"/>
      <c r="AN381" s="35"/>
    </row>
    <row r="382" spans="26:40" x14ac:dyDescent="0.2">
      <c r="Z382" s="51"/>
      <c r="AA382" s="49"/>
      <c r="AB382" s="52"/>
      <c r="AE382" s="52"/>
      <c r="AL382" s="34"/>
      <c r="AM382" s="34"/>
      <c r="AN382" s="35"/>
    </row>
    <row r="383" spans="26:40" x14ac:dyDescent="0.2">
      <c r="Z383" s="51"/>
      <c r="AA383" s="49"/>
      <c r="AB383" s="52"/>
      <c r="AE383" s="52"/>
      <c r="AL383" s="34"/>
      <c r="AM383" s="34"/>
      <c r="AN383" s="35"/>
    </row>
    <row r="384" spans="26:40" x14ac:dyDescent="0.2">
      <c r="Z384" s="51"/>
      <c r="AA384" s="49"/>
      <c r="AB384" s="52"/>
      <c r="AE384" s="52"/>
      <c r="AL384" s="34"/>
      <c r="AM384" s="34"/>
      <c r="AN384" s="35"/>
    </row>
    <row r="385" spans="26:40" x14ac:dyDescent="0.2">
      <c r="Z385" s="51"/>
      <c r="AA385" s="49"/>
      <c r="AB385" s="52"/>
      <c r="AE385" s="52"/>
      <c r="AL385" s="34"/>
      <c r="AM385" s="34"/>
      <c r="AN385" s="35"/>
    </row>
    <row r="386" spans="26:40" x14ac:dyDescent="0.2">
      <c r="Z386" s="51"/>
      <c r="AA386" s="49"/>
      <c r="AB386" s="52"/>
      <c r="AE386" s="52"/>
      <c r="AL386" s="34"/>
      <c r="AM386" s="34"/>
      <c r="AN386" s="35"/>
    </row>
    <row r="387" spans="26:40" x14ac:dyDescent="0.2">
      <c r="Z387" s="51"/>
      <c r="AA387" s="49"/>
      <c r="AB387" s="52"/>
      <c r="AE387" s="52"/>
      <c r="AL387" s="34"/>
      <c r="AM387" s="34"/>
      <c r="AN387" s="35"/>
    </row>
    <row r="388" spans="26:40" x14ac:dyDescent="0.2">
      <c r="Z388" s="51"/>
      <c r="AA388" s="49"/>
      <c r="AB388" s="52"/>
      <c r="AE388" s="52"/>
      <c r="AL388" s="34"/>
      <c r="AM388" s="34"/>
      <c r="AN388" s="35"/>
    </row>
    <row r="389" spans="26:40" x14ac:dyDescent="0.2">
      <c r="Z389" s="51"/>
      <c r="AA389" s="49"/>
      <c r="AB389" s="52"/>
      <c r="AE389" s="52"/>
      <c r="AL389" s="34"/>
      <c r="AM389" s="34"/>
      <c r="AN389" s="35"/>
    </row>
    <row r="390" spans="26:40" x14ac:dyDescent="0.2">
      <c r="Z390" s="51"/>
      <c r="AA390" s="49"/>
      <c r="AB390" s="52"/>
      <c r="AE390" s="52"/>
      <c r="AL390" s="34"/>
      <c r="AM390" s="34"/>
      <c r="AN390" s="35"/>
    </row>
    <row r="391" spans="26:40" x14ac:dyDescent="0.2">
      <c r="Z391" s="51"/>
      <c r="AA391" s="49"/>
      <c r="AB391" s="52"/>
      <c r="AE391" s="52"/>
      <c r="AL391" s="34"/>
      <c r="AM391" s="34"/>
      <c r="AN391" s="35"/>
    </row>
    <row r="392" spans="26:40" x14ac:dyDescent="0.2">
      <c r="Z392" s="51"/>
      <c r="AA392" s="49"/>
      <c r="AB392" s="52"/>
      <c r="AE392" s="52"/>
      <c r="AL392" s="34"/>
      <c r="AM392" s="34"/>
      <c r="AN392" s="35"/>
    </row>
    <row r="393" spans="26:40" x14ac:dyDescent="0.2">
      <c r="Z393" s="51"/>
      <c r="AA393" s="49"/>
      <c r="AB393" s="52"/>
      <c r="AE393" s="52"/>
      <c r="AL393" s="34"/>
      <c r="AM393" s="34"/>
      <c r="AN393" s="35"/>
    </row>
    <row r="394" spans="26:40" x14ac:dyDescent="0.2">
      <c r="Z394" s="51"/>
      <c r="AA394" s="49"/>
      <c r="AB394" s="52"/>
      <c r="AE394" s="52"/>
      <c r="AL394" s="34"/>
      <c r="AM394" s="34"/>
      <c r="AN394" s="35"/>
    </row>
    <row r="395" spans="26:40" x14ac:dyDescent="0.2">
      <c r="Z395" s="51"/>
      <c r="AA395" s="49"/>
      <c r="AB395" s="52"/>
      <c r="AE395" s="52"/>
      <c r="AL395" s="34"/>
      <c r="AM395" s="34"/>
      <c r="AN395" s="35"/>
    </row>
    <row r="396" spans="26:40" x14ac:dyDescent="0.2">
      <c r="Z396" s="51"/>
      <c r="AA396" s="49"/>
      <c r="AB396" s="52"/>
      <c r="AE396" s="52"/>
      <c r="AL396" s="34"/>
      <c r="AM396" s="34"/>
      <c r="AN396" s="35"/>
    </row>
    <row r="397" spans="26:40" x14ac:dyDescent="0.2">
      <c r="Z397" s="51"/>
      <c r="AA397" s="49"/>
      <c r="AB397" s="52"/>
      <c r="AE397" s="52"/>
      <c r="AL397" s="34"/>
      <c r="AM397" s="34"/>
      <c r="AN397" s="35"/>
    </row>
    <row r="398" spans="26:40" x14ac:dyDescent="0.2">
      <c r="Z398" s="51"/>
      <c r="AA398" s="49"/>
      <c r="AB398" s="52"/>
      <c r="AE398" s="52"/>
      <c r="AL398" s="34"/>
      <c r="AM398" s="34"/>
      <c r="AN398" s="35"/>
    </row>
    <row r="399" spans="26:40" x14ac:dyDescent="0.2">
      <c r="Z399" s="51"/>
      <c r="AA399" s="49"/>
      <c r="AB399" s="52"/>
      <c r="AE399" s="52"/>
      <c r="AL399" s="34"/>
      <c r="AM399" s="34"/>
      <c r="AN399" s="35"/>
    </row>
    <row r="400" spans="26:40" x14ac:dyDescent="0.2">
      <c r="Z400" s="51"/>
      <c r="AA400" s="49"/>
      <c r="AB400" s="52"/>
      <c r="AE400" s="52"/>
      <c r="AL400" s="34"/>
      <c r="AM400" s="34"/>
      <c r="AN400" s="35"/>
    </row>
    <row r="401" spans="26:40" x14ac:dyDescent="0.2">
      <c r="Z401" s="51"/>
      <c r="AA401" s="49"/>
      <c r="AB401" s="52"/>
      <c r="AE401" s="52"/>
      <c r="AL401" s="34"/>
      <c r="AM401" s="34"/>
      <c r="AN401" s="35"/>
    </row>
    <row r="402" spans="26:40" x14ac:dyDescent="0.2">
      <c r="Z402" s="51"/>
      <c r="AA402" s="49"/>
      <c r="AB402" s="52"/>
      <c r="AE402" s="52"/>
      <c r="AL402" s="34"/>
      <c r="AM402" s="34"/>
      <c r="AN402" s="35"/>
    </row>
    <row r="403" spans="26:40" x14ac:dyDescent="0.2">
      <c r="Z403" s="51"/>
      <c r="AA403" s="49"/>
      <c r="AB403" s="52"/>
      <c r="AE403" s="52"/>
      <c r="AL403" s="34"/>
      <c r="AM403" s="34"/>
      <c r="AN403" s="35"/>
    </row>
    <row r="404" spans="26:40" x14ac:dyDescent="0.2">
      <c r="Z404" s="51"/>
      <c r="AA404" s="49"/>
      <c r="AB404" s="52"/>
      <c r="AE404" s="52"/>
      <c r="AL404" s="34"/>
      <c r="AM404" s="34"/>
      <c r="AN404" s="35"/>
    </row>
    <row r="405" spans="26:40" x14ac:dyDescent="0.2">
      <c r="Z405" s="51"/>
      <c r="AA405" s="49"/>
      <c r="AB405" s="52"/>
      <c r="AE405" s="52"/>
      <c r="AL405" s="34"/>
      <c r="AM405" s="34"/>
      <c r="AN405" s="35"/>
    </row>
    <row r="406" spans="26:40" x14ac:dyDescent="0.2">
      <c r="Z406" s="51"/>
      <c r="AA406" s="49"/>
      <c r="AB406" s="52"/>
      <c r="AE406" s="52"/>
      <c r="AL406" s="34"/>
      <c r="AM406" s="34"/>
      <c r="AN406" s="35"/>
    </row>
    <row r="407" spans="26:40" x14ac:dyDescent="0.2">
      <c r="Z407" s="51"/>
      <c r="AA407" s="49"/>
      <c r="AB407" s="52"/>
      <c r="AE407" s="52"/>
      <c r="AL407" s="34"/>
      <c r="AM407" s="34"/>
      <c r="AN407" s="35"/>
    </row>
    <row r="408" spans="26:40" x14ac:dyDescent="0.2">
      <c r="Z408" s="51"/>
      <c r="AA408" s="49"/>
      <c r="AB408" s="52"/>
      <c r="AE408" s="52"/>
      <c r="AL408" s="34"/>
      <c r="AM408" s="34"/>
      <c r="AN408" s="35"/>
    </row>
    <row r="409" spans="26:40" x14ac:dyDescent="0.2">
      <c r="Z409" s="51"/>
      <c r="AA409" s="49"/>
      <c r="AB409" s="52"/>
      <c r="AE409" s="52"/>
      <c r="AL409" s="34"/>
      <c r="AM409" s="34"/>
      <c r="AN409" s="35"/>
    </row>
    <row r="410" spans="26:40" x14ac:dyDescent="0.2">
      <c r="Z410" s="51"/>
      <c r="AA410" s="49"/>
      <c r="AB410" s="52"/>
      <c r="AE410" s="52"/>
      <c r="AL410" s="34"/>
      <c r="AM410" s="34"/>
      <c r="AN410" s="35"/>
    </row>
    <row r="411" spans="26:40" x14ac:dyDescent="0.2">
      <c r="Z411" s="51"/>
      <c r="AA411" s="49"/>
      <c r="AB411" s="52"/>
      <c r="AE411" s="52"/>
      <c r="AL411" s="34"/>
      <c r="AM411" s="34"/>
      <c r="AN411" s="35"/>
    </row>
    <row r="412" spans="26:40" x14ac:dyDescent="0.2">
      <c r="Z412" s="51"/>
      <c r="AA412" s="49"/>
      <c r="AB412" s="52"/>
      <c r="AE412" s="52"/>
      <c r="AL412" s="34"/>
      <c r="AM412" s="34"/>
      <c r="AN412" s="35"/>
    </row>
    <row r="413" spans="26:40" x14ac:dyDescent="0.2">
      <c r="Z413" s="51"/>
      <c r="AA413" s="49"/>
      <c r="AB413" s="52"/>
      <c r="AE413" s="52"/>
      <c r="AL413" s="34"/>
      <c r="AM413" s="34"/>
      <c r="AN413" s="35"/>
    </row>
    <row r="414" spans="26:40" x14ac:dyDescent="0.2">
      <c r="Z414" s="51"/>
      <c r="AA414" s="49"/>
      <c r="AB414" s="52"/>
      <c r="AE414" s="52"/>
      <c r="AL414" s="34"/>
      <c r="AM414" s="34"/>
      <c r="AN414" s="35"/>
    </row>
    <row r="415" spans="26:40" x14ac:dyDescent="0.2">
      <c r="Z415" s="51"/>
      <c r="AA415" s="49"/>
      <c r="AB415" s="52"/>
      <c r="AE415" s="52"/>
      <c r="AL415" s="34"/>
      <c r="AM415" s="34"/>
      <c r="AN415" s="35"/>
    </row>
    <row r="416" spans="26:40" x14ac:dyDescent="0.2">
      <c r="Z416" s="51"/>
      <c r="AA416" s="49"/>
      <c r="AB416" s="52"/>
      <c r="AE416" s="52"/>
      <c r="AL416" s="34"/>
      <c r="AM416" s="34"/>
      <c r="AN416" s="35"/>
    </row>
    <row r="417" spans="26:40" x14ac:dyDescent="0.2">
      <c r="Z417" s="51"/>
      <c r="AA417" s="49"/>
      <c r="AB417" s="52"/>
      <c r="AE417" s="52"/>
      <c r="AL417" s="34"/>
      <c r="AM417" s="34"/>
      <c r="AN417" s="35"/>
    </row>
    <row r="418" spans="26:40" x14ac:dyDescent="0.2">
      <c r="Z418" s="51"/>
      <c r="AA418" s="49"/>
      <c r="AB418" s="52"/>
      <c r="AE418" s="52"/>
      <c r="AL418" s="34"/>
      <c r="AM418" s="34"/>
      <c r="AN418" s="35"/>
    </row>
    <row r="419" spans="26:40" x14ac:dyDescent="0.2">
      <c r="Z419" s="51"/>
      <c r="AA419" s="49"/>
      <c r="AB419" s="52"/>
      <c r="AE419" s="52"/>
      <c r="AL419" s="34"/>
      <c r="AM419" s="34"/>
      <c r="AN419" s="35"/>
    </row>
    <row r="420" spans="26:40" x14ac:dyDescent="0.2">
      <c r="Z420" s="51"/>
      <c r="AA420" s="49"/>
      <c r="AB420" s="52"/>
      <c r="AE420" s="52"/>
      <c r="AL420" s="34"/>
      <c r="AM420" s="34"/>
      <c r="AN420" s="35"/>
    </row>
    <row r="421" spans="26:40" x14ac:dyDescent="0.2">
      <c r="Z421" s="51"/>
      <c r="AA421" s="49"/>
      <c r="AB421" s="52"/>
      <c r="AE421" s="52"/>
      <c r="AL421" s="34"/>
      <c r="AM421" s="34"/>
      <c r="AN421" s="35"/>
    </row>
    <row r="422" spans="26:40" x14ac:dyDescent="0.2">
      <c r="Z422" s="51"/>
      <c r="AA422" s="49"/>
      <c r="AB422" s="52"/>
      <c r="AE422" s="52"/>
      <c r="AM422" s="34"/>
      <c r="AN422" s="35"/>
    </row>
    <row r="423" spans="26:40" x14ac:dyDescent="0.2">
      <c r="AA423" s="49"/>
      <c r="AB423" s="52"/>
      <c r="AE423" s="52"/>
      <c r="AM423" s="34"/>
      <c r="AN423" s="35"/>
    </row>
    <row r="424" spans="26:40" x14ac:dyDescent="0.2">
      <c r="AA424" s="49"/>
      <c r="AB424" s="52"/>
      <c r="AE424" s="52"/>
      <c r="AM424" s="34"/>
      <c r="AN424" s="35"/>
    </row>
    <row r="425" spans="26:40" x14ac:dyDescent="0.2">
      <c r="AA425" s="49"/>
      <c r="AB425" s="52"/>
      <c r="AE425" s="52"/>
      <c r="AM425" s="34"/>
      <c r="AN425" s="35"/>
    </row>
    <row r="426" spans="26:40" x14ac:dyDescent="0.2">
      <c r="AA426" s="49"/>
      <c r="AB426" s="52"/>
      <c r="AE426" s="52"/>
      <c r="AM426" s="34"/>
      <c r="AN426" s="35"/>
    </row>
    <row r="427" spans="26:40" x14ac:dyDescent="0.2">
      <c r="AE427" s="52"/>
      <c r="AM427" s="34"/>
      <c r="AN427" s="35"/>
    </row>
    <row r="428" spans="26:40" x14ac:dyDescent="0.2">
      <c r="AE428" s="52"/>
    </row>
    <row r="429" spans="26:40" x14ac:dyDescent="0.2">
      <c r="AE429" s="52"/>
    </row>
    <row r="430" spans="26:40" x14ac:dyDescent="0.2">
      <c r="AE430" s="52"/>
    </row>
    <row r="431" spans="26:40" x14ac:dyDescent="0.2">
      <c r="AE431" s="52"/>
    </row>
    <row r="432" spans="26:40" x14ac:dyDescent="0.2">
      <c r="AE432" s="52"/>
    </row>
    <row r="433" spans="31:31" x14ac:dyDescent="0.2">
      <c r="AE433" s="52"/>
    </row>
    <row r="434" spans="31:31" x14ac:dyDescent="0.2">
      <c r="AE434" s="52"/>
    </row>
    <row r="435" spans="31:31" x14ac:dyDescent="0.2">
      <c r="AE435" s="52"/>
    </row>
    <row r="436" spans="31:31" x14ac:dyDescent="0.2">
      <c r="AE436" s="52"/>
    </row>
    <row r="437" spans="31:31" x14ac:dyDescent="0.2">
      <c r="AE437" s="52"/>
    </row>
    <row r="438" spans="31:31" x14ac:dyDescent="0.2">
      <c r="AE438" s="52"/>
    </row>
    <row r="439" spans="31:31" x14ac:dyDescent="0.2">
      <c r="AE439" s="52"/>
    </row>
    <row r="440" spans="31:31" x14ac:dyDescent="0.2">
      <c r="AE440" s="52"/>
    </row>
    <row r="441" spans="31:31" x14ac:dyDescent="0.2">
      <c r="AE441" s="52"/>
    </row>
    <row r="442" spans="31:31" x14ac:dyDescent="0.2">
      <c r="AE442" s="52"/>
    </row>
    <row r="443" spans="31:31" x14ac:dyDescent="0.2">
      <c r="AE443" s="52"/>
    </row>
    <row r="444" spans="31:31" x14ac:dyDescent="0.2">
      <c r="AE444" s="52"/>
    </row>
    <row r="445" spans="31:31" x14ac:dyDescent="0.2">
      <c r="AE445" s="52"/>
    </row>
    <row r="446" spans="31:31" x14ac:dyDescent="0.2">
      <c r="AE446" s="52"/>
    </row>
    <row r="447" spans="31:31" x14ac:dyDescent="0.2">
      <c r="AE447" s="52"/>
    </row>
    <row r="448" spans="31:31" x14ac:dyDescent="0.2">
      <c r="AE448" s="52"/>
    </row>
    <row r="449" spans="31:31" x14ac:dyDescent="0.2">
      <c r="AE449" s="52"/>
    </row>
    <row r="450" spans="31:31" x14ac:dyDescent="0.2">
      <c r="AE450" s="52"/>
    </row>
    <row r="451" spans="31:31" x14ac:dyDescent="0.2">
      <c r="AE451" s="52"/>
    </row>
    <row r="452" spans="31:31" x14ac:dyDescent="0.2">
      <c r="AE452" s="52"/>
    </row>
    <row r="453" spans="31:31" x14ac:dyDescent="0.2">
      <c r="AE453" s="52"/>
    </row>
    <row r="454" spans="31:31" x14ac:dyDescent="0.2">
      <c r="AE454" s="52"/>
    </row>
    <row r="455" spans="31:31" x14ac:dyDescent="0.2">
      <c r="AE455" s="52"/>
    </row>
    <row r="456" spans="31:31" x14ac:dyDescent="0.2">
      <c r="AE456" s="52"/>
    </row>
    <row r="457" spans="31:31" x14ac:dyDescent="0.2">
      <c r="AE457" s="52"/>
    </row>
    <row r="458" spans="31:31" x14ac:dyDescent="0.2">
      <c r="AE458" s="52"/>
    </row>
    <row r="459" spans="31:31" x14ac:dyDescent="0.2">
      <c r="AE459" s="52"/>
    </row>
    <row r="460" spans="31:31" x14ac:dyDescent="0.2">
      <c r="AE460" s="52"/>
    </row>
    <row r="461" spans="31:31" x14ac:dyDescent="0.2">
      <c r="AE461" s="52"/>
    </row>
    <row r="462" spans="31:31" x14ac:dyDescent="0.2">
      <c r="AE462" s="52"/>
    </row>
    <row r="463" spans="31:31" x14ac:dyDescent="0.2">
      <c r="AE463" s="52"/>
    </row>
    <row r="464" spans="31:31" x14ac:dyDescent="0.2">
      <c r="AE464" s="52"/>
    </row>
    <row r="465" spans="31:31" x14ac:dyDescent="0.2">
      <c r="AE465" s="52"/>
    </row>
    <row r="466" spans="31:31" x14ac:dyDescent="0.2">
      <c r="AE466" s="52"/>
    </row>
    <row r="467" spans="31:31" x14ac:dyDescent="0.2">
      <c r="AE467" s="52"/>
    </row>
    <row r="468" spans="31:31" x14ac:dyDescent="0.2">
      <c r="AE468" s="52"/>
    </row>
    <row r="469" spans="31:31" x14ac:dyDescent="0.2">
      <c r="AE469" s="52"/>
    </row>
    <row r="470" spans="31:31" x14ac:dyDescent="0.2">
      <c r="AE470" s="52"/>
    </row>
    <row r="471" spans="31:31" x14ac:dyDescent="0.2">
      <c r="AE471" s="52"/>
    </row>
    <row r="472" spans="31:31" x14ac:dyDescent="0.2">
      <c r="AE472" s="52"/>
    </row>
    <row r="473" spans="31:31" x14ac:dyDescent="0.2">
      <c r="AE473" s="52"/>
    </row>
    <row r="474" spans="31:31" x14ac:dyDescent="0.2">
      <c r="AE474" s="52"/>
    </row>
    <row r="475" spans="31:31" x14ac:dyDescent="0.2">
      <c r="AE475" s="52"/>
    </row>
    <row r="476" spans="31:31" x14ac:dyDescent="0.2">
      <c r="AE476" s="52"/>
    </row>
    <row r="477" spans="31:31" x14ac:dyDescent="0.2">
      <c r="AE477" s="52"/>
    </row>
    <row r="478" spans="31:31" x14ac:dyDescent="0.2">
      <c r="AE478" s="52"/>
    </row>
    <row r="479" spans="31:31" x14ac:dyDescent="0.2">
      <c r="AE479" s="52"/>
    </row>
    <row r="480" spans="31:31" x14ac:dyDescent="0.2">
      <c r="AE480" s="52"/>
    </row>
    <row r="481" spans="31:31" x14ac:dyDescent="0.2">
      <c r="AE481" s="52"/>
    </row>
    <row r="482" spans="31:31" x14ac:dyDescent="0.2">
      <c r="AE482" s="52"/>
    </row>
    <row r="483" spans="31:31" x14ac:dyDescent="0.2">
      <c r="AE483" s="52"/>
    </row>
    <row r="484" spans="31:31" x14ac:dyDescent="0.2">
      <c r="AE484" s="52"/>
    </row>
    <row r="485" spans="31:31" x14ac:dyDescent="0.2">
      <c r="AE485" s="52"/>
    </row>
    <row r="486" spans="31:31" x14ac:dyDescent="0.2">
      <c r="AE486" s="52"/>
    </row>
    <row r="487" spans="31:31" x14ac:dyDescent="0.2">
      <c r="AE487" s="52"/>
    </row>
    <row r="488" spans="31:31" x14ac:dyDescent="0.2">
      <c r="AE488" s="52"/>
    </row>
    <row r="489" spans="31:31" x14ac:dyDescent="0.2">
      <c r="AE489" s="52"/>
    </row>
    <row r="490" spans="31:31" x14ac:dyDescent="0.2">
      <c r="AE490" s="52"/>
    </row>
    <row r="491" spans="31:31" x14ac:dyDescent="0.2">
      <c r="AE491" s="52"/>
    </row>
    <row r="492" spans="31:31" x14ac:dyDescent="0.2">
      <c r="AE492" s="52"/>
    </row>
    <row r="493" spans="31:31" x14ac:dyDescent="0.2">
      <c r="AE493" s="52"/>
    </row>
    <row r="494" spans="31:31" x14ac:dyDescent="0.2">
      <c r="AE494" s="52"/>
    </row>
    <row r="495" spans="31:31" x14ac:dyDescent="0.2">
      <c r="AE495" s="52"/>
    </row>
    <row r="496" spans="31:31" x14ac:dyDescent="0.2">
      <c r="AE496" s="52"/>
    </row>
    <row r="497" spans="31:31" x14ac:dyDescent="0.2">
      <c r="AE497" s="52"/>
    </row>
    <row r="498" spans="31:31" x14ac:dyDescent="0.2">
      <c r="AE498" s="52"/>
    </row>
    <row r="499" spans="31:31" x14ac:dyDescent="0.2">
      <c r="AE499" s="52"/>
    </row>
    <row r="500" spans="31:31" x14ac:dyDescent="0.2">
      <c r="AE500" s="52"/>
    </row>
    <row r="501" spans="31:31" x14ac:dyDescent="0.2">
      <c r="AE501" s="52"/>
    </row>
    <row r="502" spans="31:31" x14ac:dyDescent="0.2">
      <c r="AE502" s="52"/>
    </row>
    <row r="503" spans="31:31" x14ac:dyDescent="0.2">
      <c r="AE503" s="52"/>
    </row>
    <row r="504" spans="31:31" x14ac:dyDescent="0.2">
      <c r="AE504" s="52"/>
    </row>
    <row r="505" spans="31:31" x14ac:dyDescent="0.2">
      <c r="AE505" s="52"/>
    </row>
    <row r="506" spans="31:31" x14ac:dyDescent="0.2">
      <c r="AE506" s="52"/>
    </row>
    <row r="507" spans="31:31" x14ac:dyDescent="0.2">
      <c r="AE507" s="52"/>
    </row>
    <row r="508" spans="31:31" x14ac:dyDescent="0.2">
      <c r="AE508" s="52"/>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itle xmlns="e845e6aa-0d77-471a-9bab-45c4e8fdfacc">Title IV Part A Application (XLSM)</Document_x0020_Title>
    <Classification xmlns="e845e6aa-0d77-471a-9bab-45c4e8fdfacc">Title IV, Part A</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8102E871611A4A8FCC1B6AA944ABF2" ma:contentTypeVersion="6" ma:contentTypeDescription="Create a new document." ma:contentTypeScope="" ma:versionID="c604cc9d0612e21d607e729a5e4fb55d">
  <xsd:schema xmlns:xsd="http://www.w3.org/2001/XMLSchema" xmlns:xs="http://www.w3.org/2001/XMLSchema" xmlns:p="http://schemas.microsoft.com/office/2006/metadata/properties" xmlns:ns2="e845e6aa-0d77-471a-9bab-45c4e8fdfacc" xmlns:ns3="bc6c1271-b5e6-4ebd-b2dc-d25bb74ae8c6" targetNamespace="http://schemas.microsoft.com/office/2006/metadata/properties" ma:root="true" ma:fieldsID="4fcce8ca388f7f3a30e54c4faefdb19e" ns2:_="" ns3:_="">
    <xsd:import namespace="e845e6aa-0d77-471a-9bab-45c4e8fdfacc"/>
    <xsd:import namespace="bc6c1271-b5e6-4ebd-b2dc-d25bb74ae8c6"/>
    <xsd:element name="properties">
      <xsd:complexType>
        <xsd:sequence>
          <xsd:element name="documentManagement">
            <xsd:complexType>
              <xsd:all>
                <xsd:element ref="ns2:Classification"/>
                <xsd:element ref="ns2:Document_x0020_Titl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45e6aa-0d77-471a-9bab-45c4e8fdfacc" elementFormDefault="qualified">
    <xsd:import namespace="http://schemas.microsoft.com/office/2006/documentManagement/types"/>
    <xsd:import namespace="http://schemas.microsoft.com/office/infopath/2007/PartnerControls"/>
    <xsd:element name="Classification" ma:index="8" ma:displayName="Classification" ma:format="Dropdown" ma:internalName="Classification">
      <xsd:simpleType>
        <xsd:restriction base="dms:Choice">
          <xsd:enumeration value="Overview and Directions"/>
          <xsd:enumeration value="OMEGA Modules"/>
          <xsd:enumeration value="Consolidated"/>
          <xsd:enumeration value="Title I, Part A"/>
          <xsd:enumeration value="Title I, Part C"/>
          <xsd:enumeration value="Title I, Part D"/>
          <xsd:enumeration value="Title II, Part A"/>
          <xsd:enumeration value="Title III, Part A"/>
          <xsd:enumeration value="Title IV, Part A"/>
          <xsd:enumeration value="Title V, Part A: Transferability Authority"/>
          <xsd:enumeration value="Title V, Part B, Subpart 2"/>
          <xsd:enumeration value="Transferability"/>
        </xsd:restriction>
      </xsd:simpleType>
    </xsd:element>
    <xsd:element name="Document_x0020_Title" ma:index="9" nillable="true" ma:displayName="Document Title" ma:internalName="Document_x0020_Titl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6c1271-b5e6-4ebd-b2dc-d25bb74ae8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5CBE02-F76B-4DD9-865B-469EFD93C958}">
  <ds:schemaRefs>
    <ds:schemaRef ds:uri="e845e6aa-0d77-471a-9bab-45c4e8fdfacc"/>
    <ds:schemaRef ds:uri="http://purl.org/dc/elements/1.1/"/>
    <ds:schemaRef ds:uri="http://schemas.microsoft.com/office/2006/metadata/properties"/>
    <ds:schemaRef ds:uri="http://schemas.microsoft.com/office/2006/documentManagement/types"/>
    <ds:schemaRef ds:uri="bc6c1271-b5e6-4ebd-b2dc-d25bb74ae8c6"/>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2167364-886D-482B-BC2C-F35F80CDA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45e6aa-0d77-471a-9bab-45c4e8fdfacc"/>
    <ds:schemaRef ds:uri="bc6c1271-b5e6-4ebd-b2dc-d25bb74ae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33D9D1-BC7F-40CB-9F2D-A1ED827BC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Narrative</vt:lpstr>
      <vt:lpstr>Budget</vt:lpstr>
      <vt:lpstr>Transferability</vt:lpstr>
      <vt:lpstr>GEPA</vt:lpstr>
      <vt:lpstr>Private Schools</vt:lpstr>
      <vt:lpstr>Sheet1</vt:lpstr>
      <vt:lpstr>Eisenhower</vt:lpstr>
      <vt:lpstr>Prefills</vt:lpstr>
      <vt:lpstr>DivisionName</vt:lpstr>
      <vt:lpstr>DivisionName2</vt:lpstr>
      <vt:lpstr>Drop_Down_List</vt:lpstr>
      <vt:lpstr>Dropdown_Box2</vt:lpstr>
      <vt:lpstr>FundingSources</vt:lpstr>
      <vt:lpstr>IAPAl</vt:lpstr>
      <vt:lpstr>IAPAs</vt:lpstr>
      <vt:lpstr>IC</vt:lpstr>
      <vt:lpstr>id</vt:lpstr>
      <vt:lpstr>IIa</vt:lpstr>
      <vt:lpstr>IIIA</vt:lpstr>
      <vt:lpstr>Notification</vt:lpstr>
      <vt:lpstr>Notifications</vt:lpstr>
      <vt:lpstr>Narrative!Page__1</vt:lpstr>
      <vt:lpstr>Narrative!Page__2</vt:lpstr>
      <vt:lpstr>Narrative!Page__5</vt:lpstr>
      <vt:lpstr>Narrative!Page__7</vt:lpstr>
      <vt:lpstr>Narrative!Page__8</vt:lpstr>
      <vt:lpstr>Narrative!Page__9</vt:lpstr>
      <vt:lpstr>Narrative!Page_10</vt:lpstr>
      <vt:lpstr>Page_14</vt:lpstr>
      <vt:lpstr>Page_16</vt:lpstr>
      <vt:lpstr>Page_17</vt:lpstr>
      <vt:lpstr>Page_19</vt:lpstr>
      <vt:lpstr>Page_20</vt:lpstr>
      <vt:lpstr>Page_21</vt:lpstr>
      <vt:lpstr>Budget!Print_Area</vt:lpstr>
      <vt:lpstr>GEPA!Print_Area</vt:lpstr>
      <vt:lpstr>Narrative!Print_Area</vt:lpstr>
      <vt:lpstr>'Private Schools'!Print_Area</vt:lpstr>
      <vt:lpstr>Narrative!Programs_Included</vt:lpstr>
      <vt:lpstr>titleIA</vt:lpstr>
      <vt:lpstr>VI</vt:lpstr>
      <vt:lpstr>YN</vt:lpstr>
      <vt:lpstr>YNA</vt:lpstr>
      <vt:lpstr>YNS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Virginia Department of Education - BMarable</dc:creator>
  <cp:keywords/>
  <dc:description>5-16 - changed all objects to  format of move &amp; size with cells</dc:description>
  <cp:lastModifiedBy>Windows User</cp:lastModifiedBy>
  <cp:revision/>
  <dcterms:created xsi:type="dcterms:W3CDTF">2005-12-01T15:18:03Z</dcterms:created>
  <dcterms:modified xsi:type="dcterms:W3CDTF">2018-06-02T17:18:56Z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0x010100E98102E871611A4A8FCC1B6AA944ABF2</vt:lpwstr>
  </property>
</Properties>
</file>